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Q:\Quality\Seiler\Material Compliance - Seiler\"/>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10" yWindow="-110" windowWidth="19420" windowHeight="104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1079" i="5" l="1"/>
  <c r="AB1110" i="5"/>
  <c r="J1479" i="5"/>
  <c r="T1672" i="5"/>
  <c r="T1741" i="5"/>
  <c r="S1899" i="5"/>
  <c r="T1967" i="5"/>
  <c r="T2421" i="5"/>
  <c r="AB2480" i="5"/>
  <c r="H2499" i="5"/>
  <c r="T1133" i="5"/>
  <c r="S1164" i="5"/>
  <c r="I1214" i="5"/>
  <c r="T1283" i="5"/>
  <c r="T1321" i="5"/>
  <c r="T1392" i="5"/>
  <c r="T1479" i="5"/>
  <c r="T1560" i="5"/>
  <c r="AB1649" i="5"/>
  <c r="S1835" i="5"/>
  <c r="AB1933" i="5"/>
  <c r="AB1987" i="5"/>
  <c r="T2127" i="5"/>
  <c r="H2202" i="5"/>
  <c r="AB2319" i="5"/>
  <c r="S2330" i="5"/>
  <c r="T2337" i="5"/>
  <c r="AB2418" i="5"/>
  <c r="T2480" i="5"/>
  <c r="G1230" i="5"/>
  <c r="AB1277" i="5"/>
  <c r="T1352" i="5"/>
  <c r="T1414" i="5"/>
  <c r="S1455" i="5"/>
  <c r="S1762" i="5"/>
  <c r="T1791" i="5"/>
  <c r="AB1806" i="5"/>
  <c r="S1821" i="5"/>
  <c r="S2047" i="5"/>
  <c r="T2131" i="5"/>
  <c r="H1230" i="5"/>
  <c r="AB1593" i="5"/>
  <c r="S1696" i="5"/>
  <c r="S1749" i="5"/>
  <c r="S1752" i="5"/>
  <c r="S1766" i="5"/>
  <c r="T1795" i="5"/>
  <c r="T1855" i="5"/>
  <c r="T2019" i="5"/>
  <c r="S2022" i="5"/>
  <c r="S1255" i="5"/>
  <c r="AB1308" i="5"/>
  <c r="T1315" i="5"/>
  <c r="AB1369" i="5"/>
  <c r="S1386" i="5"/>
  <c r="S1437" i="5"/>
  <c r="I1480" i="5"/>
  <c r="I1487" i="5"/>
  <c r="T1704" i="5"/>
  <c r="S1919" i="5"/>
  <c r="AB2071" i="5"/>
  <c r="AB2166" i="5"/>
  <c r="T2285" i="5"/>
  <c r="T2397" i="5"/>
  <c r="S2408" i="5"/>
  <c r="AB1094" i="5"/>
  <c r="S1120" i="5"/>
  <c r="AB1228" i="5"/>
  <c r="S1266" i="5"/>
  <c r="T1312" i="5"/>
  <c r="T1376" i="5"/>
  <c r="T1475" i="5"/>
  <c r="S1517" i="5"/>
  <c r="S1539" i="5"/>
  <c r="S1640" i="5"/>
  <c r="S1728" i="5"/>
  <c r="T1747" i="5"/>
  <c r="T1785" i="5"/>
  <c r="AB1868" i="5"/>
  <c r="S1958" i="5"/>
  <c r="AB1970" i="5"/>
  <c r="T2132" i="5"/>
  <c r="T2266" i="5"/>
  <c r="AB2317" i="5"/>
  <c r="AB2405" i="5"/>
  <c r="AB2463" i="5"/>
  <c r="T1259" i="5"/>
  <c r="T1289" i="5"/>
  <c r="T1327" i="5"/>
  <c r="AB1377" i="5"/>
  <c r="H1427" i="5"/>
  <c r="AB1598" i="5"/>
  <c r="AB1610" i="5"/>
  <c r="S1750" i="5"/>
  <c r="J1905" i="5"/>
  <c r="AB2061" i="5"/>
  <c r="S2212" i="5"/>
  <c r="F20" i="6"/>
  <c r="F21" i="6"/>
  <c r="E1753" i="5"/>
  <c r="X1753" i="5" s="1"/>
  <c r="H1753" i="5"/>
  <c r="I2158" i="5"/>
  <c r="H1178" i="5"/>
  <c r="J1218" i="5"/>
  <c r="J1250" i="5"/>
  <c r="AB1312" i="5"/>
  <c r="F2013" i="5"/>
  <c r="V2061" i="5"/>
  <c r="E2061" i="5" s="1"/>
  <c r="X2061" i="5" s="1"/>
  <c r="AB2065" i="5"/>
  <c r="AB2152" i="5"/>
  <c r="H2474" i="5"/>
  <c r="H1208" i="5"/>
  <c r="F1248" i="5"/>
  <c r="AB1753" i="5"/>
  <c r="H2013" i="5"/>
  <c r="F243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G1551" i="5"/>
  <c r="H1882" i="5"/>
  <c r="AB2030" i="5"/>
  <c r="AB2395" i="5"/>
  <c r="I2210" i="5"/>
  <c r="G1246" i="5"/>
  <c r="AB1288" i="5"/>
  <c r="AB1455" i="5"/>
  <c r="J1551" i="5"/>
  <c r="AB2146" i="5"/>
  <c r="G2297" i="5"/>
  <c r="AB2089" i="5"/>
  <c r="J1230" i="5"/>
  <c r="AB1241" i="5"/>
  <c r="AB1531" i="5"/>
  <c r="AB1779" i="5"/>
  <c r="J2045" i="5"/>
  <c r="AB2053" i="5"/>
  <c r="AB2225" i="5"/>
  <c r="AB2229" i="5"/>
  <c r="AB2435" i="5"/>
  <c r="E2450" i="5"/>
  <c r="X2450" i="5" s="1"/>
  <c r="H1165" i="5"/>
  <c r="F1165" i="5"/>
  <c r="E1165" i="5"/>
  <c r="X1165" i="5" s="1"/>
  <c r="T1305" i="5"/>
  <c r="S1305" i="5"/>
  <c r="AB1743" i="5"/>
  <c r="S1743" i="5"/>
  <c r="T1802" i="5"/>
  <c r="AB1802" i="5"/>
  <c r="F1909" i="5"/>
  <c r="R1909" i="5"/>
  <c r="H1909" i="5"/>
  <c r="R2458" i="5"/>
  <c r="I2458" i="5"/>
  <c r="S1079" i="5"/>
  <c r="AB1095" i="5"/>
  <c r="S1127" i="5"/>
  <c r="T1144" i="5"/>
  <c r="G1154" i="5"/>
  <c r="AB1197" i="5"/>
  <c r="T1217" i="5"/>
  <c r="S1217" i="5"/>
  <c r="T1276" i="5"/>
  <c r="AB1276" i="5"/>
  <c r="S1276" i="5"/>
  <c r="R1520" i="5"/>
  <c r="J1520" i="5"/>
  <c r="S2440" i="5"/>
  <c r="T2440" i="5"/>
  <c r="T2214" i="5"/>
  <c r="S2214" i="5"/>
  <c r="S1111" i="5"/>
  <c r="S1161" i="5"/>
  <c r="J1273" i="5"/>
  <c r="I1273" i="5"/>
  <c r="T1310" i="5"/>
  <c r="S1310" i="5"/>
  <c r="T1867" i="5"/>
  <c r="S1867" i="5"/>
  <c r="I2025" i="5"/>
  <c r="H2025" i="5"/>
  <c r="S2269" i="5"/>
  <c r="T2269" i="5"/>
  <c r="G2389" i="5"/>
  <c r="E2389" i="5"/>
  <c r="X2389" i="5" s="1"/>
  <c r="AB1082" i="5"/>
  <c r="S1115" i="5"/>
  <c r="AB1161" i="5"/>
  <c r="H1176" i="5"/>
  <c r="F1184" i="5"/>
  <c r="F1205" i="5"/>
  <c r="R1237" i="5"/>
  <c r="J1237" i="5"/>
  <c r="F1273" i="5"/>
  <c r="T1287" i="5"/>
  <c r="S1287" i="5"/>
  <c r="T1374" i="5"/>
  <c r="S1374" i="5"/>
  <c r="T1515" i="5"/>
  <c r="S1515" i="5"/>
  <c r="T1870" i="5"/>
  <c r="S1870" i="5"/>
  <c r="S1086" i="5"/>
  <c r="T1135" i="5"/>
  <c r="S1145" i="5"/>
  <c r="S1263" i="5"/>
  <c r="T1263" i="5"/>
  <c r="G1273" i="5"/>
  <c r="T1307" i="5"/>
  <c r="S1307" i="5"/>
  <c r="E1344" i="5"/>
  <c r="X1344" i="5" s="1"/>
  <c r="H1344" i="5"/>
  <c r="T2168" i="5"/>
  <c r="S2168" i="5"/>
  <c r="V2197" i="5"/>
  <c r="G2197" i="5" s="1"/>
  <c r="T2483" i="5"/>
  <c r="S2483"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AB1863" i="5"/>
  <c r="T1863" i="5"/>
  <c r="S1863" i="5"/>
  <c r="S1497" i="5"/>
  <c r="T1497" i="5"/>
  <c r="T1447" i="5"/>
  <c r="AB1447" i="5"/>
  <c r="S1447" i="5"/>
  <c r="I1848" i="5"/>
  <c r="H1848" i="5"/>
  <c r="T1128" i="5"/>
  <c r="S1128" i="5"/>
  <c r="V1158" i="5"/>
  <c r="G1158" i="5" s="1"/>
  <c r="R1210" i="5"/>
  <c r="J1210" i="5"/>
  <c r="I1210" i="5"/>
  <c r="H1210" i="5"/>
  <c r="V1086" i="5"/>
  <c r="F1086" i="5" s="1"/>
  <c r="AB1086" i="5"/>
  <c r="H1103" i="5"/>
  <c r="G1103" i="5"/>
  <c r="F1103" i="5"/>
  <c r="H1075" i="5"/>
  <c r="F1075" i="5"/>
  <c r="G1075" i="5"/>
  <c r="G1083" i="5"/>
  <c r="F1083" i="5"/>
  <c r="H1083" i="5"/>
  <c r="T1092" i="5"/>
  <c r="S1092" i="5"/>
  <c r="T1107" i="5"/>
  <c r="AB1107" i="5"/>
  <c r="S1112" i="5"/>
  <c r="V1145" i="5"/>
  <c r="G1145" i="5" s="1"/>
  <c r="F1169" i="5"/>
  <c r="I1169" i="5"/>
  <c r="V1198" i="5"/>
  <c r="G1198" i="5" s="1"/>
  <c r="AB1325" i="5"/>
  <c r="V1325" i="5"/>
  <c r="T1368" i="5"/>
  <c r="S1368" i="5"/>
  <c r="T1705" i="5"/>
  <c r="AB1705" i="5"/>
  <c r="E1717" i="5"/>
  <c r="X1717" i="5" s="1"/>
  <c r="H1717" i="5"/>
  <c r="G1717" i="5"/>
  <c r="S1090" i="5"/>
  <c r="T1090" i="5"/>
  <c r="F1119" i="5"/>
  <c r="H1119" i="5"/>
  <c r="G1119" i="5"/>
  <c r="J1152" i="5"/>
  <c r="H1152" i="5"/>
  <c r="G1152" i="5"/>
  <c r="T1196" i="5"/>
  <c r="S1196" i="5"/>
  <c r="J1293" i="5"/>
  <c r="F1293" i="5"/>
  <c r="S1438" i="5"/>
  <c r="T1438" i="5"/>
  <c r="AB1126" i="5"/>
  <c r="V1126" i="5"/>
  <c r="H1126" i="5" s="1"/>
  <c r="AB1372" i="5"/>
  <c r="T1372" i="5"/>
  <c r="S1372" i="5"/>
  <c r="S1588" i="5"/>
  <c r="T1588" i="5"/>
  <c r="S1074" i="5"/>
  <c r="S1084" i="5"/>
  <c r="S1096" i="5"/>
  <c r="H1102" i="5"/>
  <c r="E1102" i="5"/>
  <c r="X1102" i="5" s="1"/>
  <c r="H1136" i="5"/>
  <c r="E1136" i="5"/>
  <c r="X1136" i="5" s="1"/>
  <c r="J1143" i="5"/>
  <c r="I1143" i="5"/>
  <c r="H1143" i="5"/>
  <c r="T1193" i="5"/>
  <c r="AB1193" i="5"/>
  <c r="S1193"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1106" i="5"/>
  <c r="T1106" i="5"/>
  <c r="H1127" i="5"/>
  <c r="F1127" i="5"/>
  <c r="T1141" i="5"/>
  <c r="S1141" i="5"/>
  <c r="H1157" i="5"/>
  <c r="E1157" i="5"/>
  <c r="X1157" i="5" s="1"/>
  <c r="S1091" i="5"/>
  <c r="E1094" i="5"/>
  <c r="X1094" i="5" s="1"/>
  <c r="S1118" i="5"/>
  <c r="J1277" i="5"/>
  <c r="I1277" i="5"/>
  <c r="G1277" i="5"/>
  <c r="T1417" i="5"/>
  <c r="AB1417" i="5"/>
  <c r="S1417"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1408" i="5"/>
  <c r="J1408" i="5"/>
  <c r="I1414" i="5"/>
  <c r="R1414" i="5"/>
  <c r="H1414" i="5"/>
  <c r="F1414" i="5"/>
  <c r="R1553" i="5"/>
  <c r="F1553" i="5"/>
  <c r="E1114" i="5"/>
  <c r="X1114" i="5" s="1"/>
  <c r="H1114" i="5"/>
  <c r="F1114" i="5"/>
  <c r="H1070" i="5"/>
  <c r="F1070" i="5"/>
  <c r="E1070" i="5"/>
  <c r="X1070" i="5" s="1"/>
  <c r="H1078" i="5"/>
  <c r="E1078" i="5"/>
  <c r="X1078" i="5" s="1"/>
  <c r="T1265" i="5"/>
  <c r="S1265" i="5"/>
  <c r="AB1265" i="5"/>
  <c r="E1091" i="5"/>
  <c r="X1091" i="5" s="1"/>
  <c r="H1091" i="5"/>
  <c r="J1091" i="5"/>
  <c r="F1091" i="5"/>
  <c r="H1118" i="5"/>
  <c r="F1118" i="5"/>
  <c r="R1132" i="5"/>
  <c r="E1132" i="5"/>
  <c r="X1132" i="5" s="1"/>
  <c r="J1185" i="5"/>
  <c r="E1185" i="5"/>
  <c r="X1185" i="5" s="1"/>
  <c r="V1138" i="5"/>
  <c r="G1138" i="5" s="1"/>
  <c r="R1201" i="5"/>
  <c r="I1201" i="5"/>
  <c r="G1201" i="5"/>
  <c r="F1201" i="5"/>
  <c r="E1201" i="5"/>
  <c r="X1201" i="5" s="1"/>
  <c r="T1087" i="5"/>
  <c r="S1087" i="5"/>
  <c r="AB1087" i="5"/>
  <c r="T1108" i="5"/>
  <c r="S1108" i="5"/>
  <c r="E1130" i="5"/>
  <c r="X1130" i="5" s="1"/>
  <c r="H1130" i="5"/>
  <c r="F1130" i="5"/>
  <c r="R1147" i="5"/>
  <c r="H1147" i="5"/>
  <c r="J1147" i="5"/>
  <c r="F1147" i="5"/>
  <c r="E1147" i="5"/>
  <c r="X1147" i="5" s="1"/>
  <c r="E1087" i="5"/>
  <c r="X1087" i="5" s="1"/>
  <c r="F1087" i="5"/>
  <c r="J1087" i="5"/>
  <c r="H1087" i="5"/>
  <c r="T1119" i="5"/>
  <c r="AB1119" i="5"/>
  <c r="S1119" i="5"/>
  <c r="E1139" i="5"/>
  <c r="X1139" i="5" s="1"/>
  <c r="R1139" i="5"/>
  <c r="T1100" i="5"/>
  <c r="S1100" i="5"/>
  <c r="S1169" i="5"/>
  <c r="AB1169" i="5"/>
  <c r="T1169" i="5"/>
  <c r="AB1070" i="5"/>
  <c r="T1070" i="5"/>
  <c r="S1070" i="5"/>
  <c r="AB1114" i="5"/>
  <c r="T1114" i="5"/>
  <c r="S1114"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S1075" i="5"/>
  <c r="F1098" i="5"/>
  <c r="G1099" i="5"/>
  <c r="E1127" i="5"/>
  <c r="X1127" i="5" s="1"/>
  <c r="J1127" i="5"/>
  <c r="AB1133" i="5"/>
  <c r="V1133" i="5"/>
  <c r="R1165" i="5"/>
  <c r="J1165" i="5"/>
  <c r="R1173" i="5"/>
  <c r="I1173" i="5"/>
  <c r="T1174" i="5"/>
  <c r="AB1174" i="5"/>
  <c r="T1188" i="5"/>
  <c r="S1188" i="5"/>
  <c r="I1469" i="5"/>
  <c r="F1469"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1093" i="5"/>
  <c r="T1093" i="5"/>
  <c r="S1093" i="5"/>
  <c r="V1097" i="5"/>
  <c r="G1097" i="5" s="1"/>
  <c r="J1085" i="5"/>
  <c r="I1085" i="5"/>
  <c r="H1085" i="5"/>
  <c r="E1085" i="5"/>
  <c r="X1085" i="5" s="1"/>
  <c r="F1085" i="5"/>
  <c r="R1085" i="5"/>
  <c r="AB1077" i="5"/>
  <c r="T1077" i="5"/>
  <c r="S1077" i="5"/>
  <c r="V1081" i="5"/>
  <c r="G1081" i="5" s="1"/>
  <c r="J1117" i="5"/>
  <c r="I1117" i="5"/>
  <c r="H1117" i="5"/>
  <c r="E1117" i="5"/>
  <c r="X1117" i="5" s="1"/>
  <c r="F1117" i="5"/>
  <c r="R1117" i="5"/>
  <c r="R1177" i="5"/>
  <c r="J1177" i="5"/>
  <c r="I1177" i="5"/>
  <c r="H1177" i="5"/>
  <c r="F1177" i="5"/>
  <c r="G1177" i="5"/>
  <c r="E1177" i="5"/>
  <c r="X1177" i="5" s="1"/>
  <c r="J1069" i="5"/>
  <c r="I1069" i="5"/>
  <c r="H1069" i="5"/>
  <c r="E1069" i="5"/>
  <c r="X1069" i="5" s="1"/>
  <c r="F1069" i="5"/>
  <c r="R1069" i="5"/>
  <c r="AB1109" i="5"/>
  <c r="T1109" i="5"/>
  <c r="S1109" i="5"/>
  <c r="V1113" i="5"/>
  <c r="G1113" i="5" s="1"/>
  <c r="J1101" i="5"/>
  <c r="I1101" i="5"/>
  <c r="H1101" i="5"/>
  <c r="E1101" i="5"/>
  <c r="X1101" i="5" s="1"/>
  <c r="F1101" i="5"/>
  <c r="R1101" i="5"/>
  <c r="AB1125" i="5"/>
  <c r="T1125" i="5"/>
  <c r="S1125" i="5"/>
  <c r="V1129" i="5"/>
  <c r="G1129" i="5" s="1"/>
  <c r="AB1153" i="5"/>
  <c r="V1153" i="5"/>
  <c r="G1153" i="5" s="1"/>
  <c r="AB1355" i="5"/>
  <c r="T1355" i="5"/>
  <c r="S1355" i="5"/>
  <c r="R1122" i="5"/>
  <c r="J1122" i="5"/>
  <c r="I1122" i="5"/>
  <c r="H1122" i="5"/>
  <c r="F1122" i="5"/>
  <c r="E1122" i="5"/>
  <c r="X1122" i="5" s="1"/>
  <c r="AB1143" i="5"/>
  <c r="T1143" i="5"/>
  <c r="S1143" i="5"/>
  <c r="AB1144" i="5"/>
  <c r="V1144" i="5"/>
  <c r="G1144" i="5" s="1"/>
  <c r="V1347" i="5"/>
  <c r="G1347" i="5" s="1"/>
  <c r="AB1456" i="5"/>
  <c r="T1456" i="5"/>
  <c r="S1456" i="5"/>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V1167" i="5"/>
  <c r="G1167" i="5" s="1"/>
  <c r="G1188" i="5"/>
  <c r="AB1188" i="5"/>
  <c r="V1188" i="5"/>
  <c r="J1212" i="5"/>
  <c r="I1212" i="5"/>
  <c r="R1212" i="5"/>
  <c r="H1212" i="5"/>
  <c r="E1212" i="5"/>
  <c r="X1212" i="5" s="1"/>
  <c r="F1212" i="5"/>
  <c r="V1266" i="5"/>
  <c r="AB1266" i="5"/>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1175" i="5"/>
  <c r="T1175" i="5"/>
  <c r="S1175" i="5"/>
  <c r="AB1200" i="5"/>
  <c r="T1200" i="5"/>
  <c r="S1200" i="5"/>
  <c r="V1206" i="5"/>
  <c r="G1206" i="5" s="1"/>
  <c r="AB1206" i="5"/>
  <c r="V1238" i="5"/>
  <c r="G1238" i="5" s="1"/>
  <c r="AB1238" i="5"/>
  <c r="V1254" i="5"/>
  <c r="G1254" i="5" s="1"/>
  <c r="AB1254"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32" i="6" l="1"/>
  <c r="C12" i="6"/>
  <c r="C10" i="6"/>
  <c r="C11" i="6"/>
  <c r="C7" i="6"/>
  <c r="C9" i="6"/>
  <c r="C8" i="6"/>
  <c r="C4" i="6"/>
  <c r="E2409" i="5"/>
  <c r="X2409" i="5" s="1"/>
  <c r="I2116" i="5"/>
  <c r="R1774" i="5"/>
  <c r="R1140" i="5"/>
  <c r="E1140" i="5"/>
  <c r="X1140" i="5" s="1"/>
  <c r="J2116" i="5"/>
  <c r="I1855" i="5"/>
  <c r="E1842" i="5"/>
  <c r="X1842" i="5" s="1"/>
  <c r="H1774" i="5"/>
  <c r="H1811" i="5"/>
  <c r="E1774" i="5"/>
  <c r="X1774" i="5" s="1"/>
  <c r="G1140" i="5"/>
  <c r="R2116" i="5"/>
  <c r="H1855" i="5"/>
  <c r="I1811" i="5"/>
  <c r="F1774" i="5"/>
  <c r="E1086" i="5"/>
  <c r="X1086" i="5" s="1"/>
  <c r="F1842" i="5"/>
  <c r="J1855" i="5"/>
  <c r="J1811" i="5"/>
  <c r="H1140" i="5"/>
  <c r="R1292" i="5"/>
  <c r="G2043" i="5"/>
  <c r="H1086" i="5"/>
  <c r="I2417" i="5"/>
  <c r="H1842" i="5"/>
  <c r="R1855" i="5"/>
  <c r="E1811" i="5"/>
  <c r="X1811" i="5" s="1"/>
  <c r="H1317" i="5"/>
  <c r="G1086" i="5"/>
  <c r="F1140" i="5"/>
  <c r="I1842" i="5"/>
  <c r="E1855" i="5"/>
  <c r="X1855" i="5" s="1"/>
  <c r="R1811" i="5"/>
  <c r="G1774" i="5"/>
  <c r="F1471" i="5"/>
  <c r="R1317" i="5"/>
  <c r="I1086" i="5"/>
  <c r="J1842" i="5"/>
  <c r="H1696" i="5"/>
  <c r="E1317" i="5"/>
  <c r="X1317" i="5" s="1"/>
  <c r="J1086" i="5"/>
  <c r="G2342" i="5"/>
  <c r="B30" i="6"/>
  <c r="B41" i="6"/>
  <c r="G41" i="6" s="1"/>
  <c r="B31" i="6"/>
  <c r="G31" i="6" s="1"/>
  <c r="G2061" i="5"/>
  <c r="J2417" i="5"/>
  <c r="G2409" i="5"/>
  <c r="J2160" i="5"/>
  <c r="F1876" i="5"/>
  <c r="E1801" i="5"/>
  <c r="X1801" i="5" s="1"/>
  <c r="R1770" i="5"/>
  <c r="R1700" i="5"/>
  <c r="E1609" i="5"/>
  <c r="X1609" i="5" s="1"/>
  <c r="E1577" i="5"/>
  <c r="X1577" i="5" s="1"/>
  <c r="I1696" i="5"/>
  <c r="I1672" i="5"/>
  <c r="F1126" i="5"/>
  <c r="E2325" i="5"/>
  <c r="X2325" i="5" s="1"/>
  <c r="H2012" i="5"/>
  <c r="F2197" i="5"/>
  <c r="G1716" i="5"/>
  <c r="R2417" i="5"/>
  <c r="H2409" i="5"/>
  <c r="E2317" i="5"/>
  <c r="X2317" i="5" s="1"/>
  <c r="H2011" i="5"/>
  <c r="J1876" i="5"/>
  <c r="E1770" i="5"/>
  <c r="X1770" i="5" s="1"/>
  <c r="J1669" i="5"/>
  <c r="E1700" i="5"/>
  <c r="X1700" i="5" s="1"/>
  <c r="J1696" i="5"/>
  <c r="F1700" i="5"/>
  <c r="F1712" i="5"/>
  <c r="J1672" i="5"/>
  <c r="E1352" i="5"/>
  <c r="X1352" i="5" s="1"/>
  <c r="E1292" i="5"/>
  <c r="X1292" i="5" s="1"/>
  <c r="H1138" i="5"/>
  <c r="J2397" i="5"/>
  <c r="G1660" i="5"/>
  <c r="I2012" i="5"/>
  <c r="I2197" i="5"/>
  <c r="E2417" i="5"/>
  <c r="X2417" i="5" s="1"/>
  <c r="I2409" i="5"/>
  <c r="F2325" i="5"/>
  <c r="I2011" i="5"/>
  <c r="J1936" i="5"/>
  <c r="G1801" i="5"/>
  <c r="F1770" i="5"/>
  <c r="R1696" i="5"/>
  <c r="H1664" i="5"/>
  <c r="G1712" i="5"/>
  <c r="I1494" i="5"/>
  <c r="R1672" i="5"/>
  <c r="G1074" i="5"/>
  <c r="F1352" i="5"/>
  <c r="F1292" i="5"/>
  <c r="J2409" i="5"/>
  <c r="H2301" i="5"/>
  <c r="H2100" i="5"/>
  <c r="J2011" i="5"/>
  <c r="R1936" i="5"/>
  <c r="H1801" i="5"/>
  <c r="H1867" i="5"/>
  <c r="I1664" i="5"/>
  <c r="G1609" i="5"/>
  <c r="G1577" i="5"/>
  <c r="H1712" i="5"/>
  <c r="F1494" i="5"/>
  <c r="J1494" i="5"/>
  <c r="E1672" i="5"/>
  <c r="X1672" i="5" s="1"/>
  <c r="H1352" i="5"/>
  <c r="G1292" i="5"/>
  <c r="I1074" i="5"/>
  <c r="G2413" i="5"/>
  <c r="E2301" i="5"/>
  <c r="X2301" i="5" s="1"/>
  <c r="G1936" i="5"/>
  <c r="I1801" i="5"/>
  <c r="J1664" i="5"/>
  <c r="I1712" i="5"/>
  <c r="E1494" i="5"/>
  <c r="X1494" i="5" s="1"/>
  <c r="E1190" i="5"/>
  <c r="X1190" i="5" s="1"/>
  <c r="J1352" i="5"/>
  <c r="I1292" i="5"/>
  <c r="E1510" i="5"/>
  <c r="X1510" i="5" s="1"/>
  <c r="F1190" i="5"/>
  <c r="J1292" i="5"/>
  <c r="F2061" i="5"/>
  <c r="H2197" i="5"/>
  <c r="F2405" i="5"/>
  <c r="F2386" i="5"/>
  <c r="R2289" i="5"/>
  <c r="E2154" i="5"/>
  <c r="X2154" i="5" s="1"/>
  <c r="R2160" i="5"/>
  <c r="I2100" i="5"/>
  <c r="R2035" i="5"/>
  <c r="E1876" i="5"/>
  <c r="X1876" i="5" s="1"/>
  <c r="I1867" i="5"/>
  <c r="E1304" i="5"/>
  <c r="X1304" i="5" s="1"/>
  <c r="I1145" i="5"/>
  <c r="J1074" i="5"/>
  <c r="F1940" i="5"/>
  <c r="F2289" i="5"/>
  <c r="G2405" i="5"/>
  <c r="F2154" i="5"/>
  <c r="J2100" i="5"/>
  <c r="J1940" i="5"/>
  <c r="E2035" i="5"/>
  <c r="X2035" i="5" s="1"/>
  <c r="J1867" i="5"/>
  <c r="I1761" i="5"/>
  <c r="E1471" i="5"/>
  <c r="X1471" i="5" s="1"/>
  <c r="F1193" i="5"/>
  <c r="R1115" i="5"/>
  <c r="F1304" i="5"/>
  <c r="E1145" i="5"/>
  <c r="X1145" i="5" s="1"/>
  <c r="R1074" i="5"/>
  <c r="G1940" i="5"/>
  <c r="G2381" i="5"/>
  <c r="J1527" i="5"/>
  <c r="I1527" i="5"/>
  <c r="H1527" i="5"/>
  <c r="E1527" i="5"/>
  <c r="X1527" i="5" s="1"/>
  <c r="I2386" i="5"/>
  <c r="H2405" i="5"/>
  <c r="H2180" i="5"/>
  <c r="R2100" i="5"/>
  <c r="R1940" i="5"/>
  <c r="G1761" i="5"/>
  <c r="R1867" i="5"/>
  <c r="J1193" i="5"/>
  <c r="G1304" i="5"/>
  <c r="F1145" i="5"/>
  <c r="H1940" i="5"/>
  <c r="J2405" i="5"/>
  <c r="E2160" i="5"/>
  <c r="X2160" i="5" s="1"/>
  <c r="I2180" i="5"/>
  <c r="E1940" i="5"/>
  <c r="X1940" i="5" s="1"/>
  <c r="E1867" i="5"/>
  <c r="X1867" i="5" s="1"/>
  <c r="I1786" i="5"/>
  <c r="J1471" i="5"/>
  <c r="I1131" i="5"/>
  <c r="I1115" i="5"/>
  <c r="I1304" i="5"/>
  <c r="R1145" i="5"/>
  <c r="I2289" i="5"/>
  <c r="G2184" i="5"/>
  <c r="J1435" i="5"/>
  <c r="I1435" i="5"/>
  <c r="H1435" i="5"/>
  <c r="R2405" i="5"/>
  <c r="H2386" i="5"/>
  <c r="J2180" i="5"/>
  <c r="E2100" i="5"/>
  <c r="X2100" i="5" s="1"/>
  <c r="J1952" i="5"/>
  <c r="J1786" i="5"/>
  <c r="J1304" i="5"/>
  <c r="E1074" i="5"/>
  <c r="X1074" i="5" s="1"/>
  <c r="F2381" i="5"/>
  <c r="E2405" i="5"/>
  <c r="X2405" i="5" s="1"/>
  <c r="J2386" i="5"/>
  <c r="R2180" i="5"/>
  <c r="H2160" i="5"/>
  <c r="F2100" i="5"/>
  <c r="R1952" i="5"/>
  <c r="H2035" i="5"/>
  <c r="F1867" i="5"/>
  <c r="R1786" i="5"/>
  <c r="R1131" i="5"/>
  <c r="R1304" i="5"/>
  <c r="F1074" i="5"/>
  <c r="G1665" i="5"/>
  <c r="R2386" i="5"/>
  <c r="I2160" i="5"/>
  <c r="E1952" i="5"/>
  <c r="X1952" i="5" s="1"/>
  <c r="I2035" i="5"/>
  <c r="E1786" i="5"/>
  <c r="X1786" i="5" s="1"/>
  <c r="I1471" i="5"/>
  <c r="R1471" i="5"/>
  <c r="H1145" i="5"/>
  <c r="G2289" i="5"/>
  <c r="G1464" i="5"/>
  <c r="E2465" i="5"/>
  <c r="X2465" i="5" s="1"/>
  <c r="J2465" i="5"/>
  <c r="G1696" i="5"/>
  <c r="F1696" i="5"/>
  <c r="I2205" i="5"/>
  <c r="R2205" i="5"/>
  <c r="J2205" i="5"/>
  <c r="H2205" i="5"/>
  <c r="F2205" i="5"/>
  <c r="E2205" i="5"/>
  <c r="X2205" i="5" s="1"/>
  <c r="G1471" i="5"/>
  <c r="I2265" i="5"/>
  <c r="R2265" i="5"/>
  <c r="J2265" i="5"/>
  <c r="J1138" i="5"/>
  <c r="I2215" i="5"/>
  <c r="J2215" i="5"/>
  <c r="G2265" i="5"/>
  <c r="J1198" i="5"/>
  <c r="R1198" i="5"/>
  <c r="I1198" i="5"/>
  <c r="H1198" i="5"/>
  <c r="R1107" i="5"/>
  <c r="I1138" i="5"/>
  <c r="G2160" i="5"/>
  <c r="G1770" i="5"/>
  <c r="G1673" i="5"/>
  <c r="H1526" i="5"/>
  <c r="R1526" i="5"/>
  <c r="G1313" i="5"/>
  <c r="R1158" i="5"/>
  <c r="J1158" i="5"/>
  <c r="I1158" i="5"/>
  <c r="R1138" i="5"/>
  <c r="F2265" i="5"/>
  <c r="E2265" i="5"/>
  <c r="X2265" i="5" s="1"/>
  <c r="I2199" i="5"/>
  <c r="R2199" i="5"/>
  <c r="J2199" i="5"/>
  <c r="J1761" i="5"/>
  <c r="I1510" i="5"/>
  <c r="E1464" i="5"/>
  <c r="X1464" i="5" s="1"/>
  <c r="F1138" i="5"/>
  <c r="H2265" i="5"/>
  <c r="I2397" i="5"/>
  <c r="F2397" i="5"/>
  <c r="I2253" i="5"/>
  <c r="R2253" i="5"/>
  <c r="J2253" i="5"/>
  <c r="H2253" i="5"/>
  <c r="G2199" i="5"/>
  <c r="I2257" i="5"/>
  <c r="J2257" i="5"/>
  <c r="J1403" i="5"/>
  <c r="H1403" i="5"/>
  <c r="G1492" i="5"/>
  <c r="J1510" i="5"/>
  <c r="E1138" i="5"/>
  <c r="X1138" i="5" s="1"/>
  <c r="G1688" i="5"/>
  <c r="G1967" i="5"/>
  <c r="G2215" i="5"/>
  <c r="E2189" i="5"/>
  <c r="X2189" i="5" s="1"/>
  <c r="I2189" i="5"/>
  <c r="H2189" i="5"/>
  <c r="I1851" i="5"/>
  <c r="F1851" i="5"/>
  <c r="G2257" i="5"/>
  <c r="I1633" i="5"/>
  <c r="F1633"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G2016" i="5"/>
  <c r="I2016" i="5"/>
  <c r="H2016" i="5"/>
  <c r="F2016" i="5"/>
  <c r="G1855" i="5"/>
  <c r="E1657" i="5"/>
  <c r="X1657" i="5" s="1"/>
  <c r="F1657" i="5"/>
  <c r="I1657" i="5"/>
  <c r="H1657" i="5"/>
  <c r="G1697" i="5"/>
  <c r="F1204" i="5"/>
  <c r="H1204" i="5"/>
  <c r="E1204" i="5"/>
  <c r="X1204" i="5" s="1"/>
  <c r="I1190" i="5"/>
  <c r="R1190" i="5"/>
  <c r="J119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F26" i="6"/>
  <c r="F51" i="6" s="1"/>
  <c r="H51" i="6" s="1"/>
  <c r="D51" i="6" s="1"/>
  <c r="B52" i="6"/>
  <c r="G52" i="6" s="1"/>
  <c r="B37" i="6"/>
  <c r="G37" i="6" s="1"/>
  <c r="B42" i="6"/>
  <c r="G42" i="6" s="1"/>
  <c r="B40" i="6"/>
  <c r="G40" i="6" s="1"/>
  <c r="B50" i="6"/>
  <c r="G50" i="6" s="1"/>
  <c r="B25" i="6"/>
  <c r="G25" i="6" s="1"/>
  <c r="H25" i="6" s="1"/>
  <c r="B35" i="6"/>
  <c r="G35" i="6" s="1"/>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R1137" i="5"/>
  <c r="J1137" i="5"/>
  <c r="I1137" i="5"/>
  <c r="H1137" i="5"/>
  <c r="E1137" i="5"/>
  <c r="X1137" i="5" s="1"/>
  <c r="F1137" i="5"/>
  <c r="G1244" i="5"/>
  <c r="F1162" i="5"/>
  <c r="E1162" i="5"/>
  <c r="X1162" i="5" s="1"/>
  <c r="R1162" i="5"/>
  <c r="J1162" i="5"/>
  <c r="I1162" i="5"/>
  <c r="H1162" i="5"/>
  <c r="H1120" i="5"/>
  <c r="F1120" i="5"/>
  <c r="E1120" i="5"/>
  <c r="X1120" i="5" s="1"/>
  <c r="R1120" i="5"/>
  <c r="I1120" i="5"/>
  <c r="J1120" i="5"/>
  <c r="F1238" i="5"/>
  <c r="E1238" i="5"/>
  <c r="X1238" i="5" s="1"/>
  <c r="R1238" i="5"/>
  <c r="J1238" i="5"/>
  <c r="H1238" i="5"/>
  <c r="I1238" i="5"/>
  <c r="H1116" i="5"/>
  <c r="F1116" i="5"/>
  <c r="E1116" i="5"/>
  <c r="X1116" i="5" s="1"/>
  <c r="R1116" i="5"/>
  <c r="J1116" i="5"/>
  <c r="I1116"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231" i="5"/>
  <c r="R1231" i="5"/>
  <c r="J1231" i="5"/>
  <c r="F1231" i="5"/>
  <c r="E1231" i="5"/>
  <c r="X1231" i="5" s="1"/>
  <c r="I1231" i="5"/>
  <c r="J1081" i="5"/>
  <c r="I1081" i="5"/>
  <c r="H1081" i="5"/>
  <c r="E1081" i="5"/>
  <c r="X1081" i="5" s="1"/>
  <c r="R1081" i="5"/>
  <c r="F1081"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R1588" i="5"/>
  <c r="J1588" i="5"/>
  <c r="I1588" i="5"/>
  <c r="H1588" i="5"/>
  <c r="F1588" i="5"/>
  <c r="E1588" i="5"/>
  <c r="X1588" i="5" s="1"/>
  <c r="R1384" i="5"/>
  <c r="J1384" i="5"/>
  <c r="H1384" i="5"/>
  <c r="F1384" i="5"/>
  <c r="E1384" i="5"/>
  <c r="X1384" i="5" s="1"/>
  <c r="I1384" i="5"/>
  <c r="H1195" i="5"/>
  <c r="J1195" i="5"/>
  <c r="I1195" i="5"/>
  <c r="F1195" i="5"/>
  <c r="E1195" i="5"/>
  <c r="X1195" i="5" s="1"/>
  <c r="R1195"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G1195" i="5"/>
  <c r="A25" i="6"/>
  <c r="B57" i="4"/>
  <c r="A40" i="6" s="1"/>
  <c r="B51" i="4"/>
  <c r="A35" i="6" s="1"/>
  <c r="B69" i="4"/>
  <c r="A50" i="6" s="1"/>
  <c r="B63" i="4"/>
  <c r="A45" i="6" s="1"/>
  <c r="J2479" i="5"/>
  <c r="I2479" i="5"/>
  <c r="E2479" i="5"/>
  <c r="X2479" i="5" s="1"/>
  <c r="R2479" i="5"/>
  <c r="H2479" i="5"/>
  <c r="G2479" i="5"/>
  <c r="F2479" i="5"/>
  <c r="F45" i="6"/>
  <c r="H45" i="6" s="1"/>
  <c r="D45" i="6" s="1"/>
  <c r="F66" i="6"/>
  <c r="F50" i="6"/>
  <c r="H50" i="6" s="1"/>
  <c r="D50" i="6" s="1"/>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F1206" i="5"/>
  <c r="E1206" i="5"/>
  <c r="X1206" i="5" s="1"/>
  <c r="R1206" i="5"/>
  <c r="J1206" i="5"/>
  <c r="H1206" i="5"/>
  <c r="I1206" i="5"/>
  <c r="H1084" i="5"/>
  <c r="F1084" i="5"/>
  <c r="E1084" i="5"/>
  <c r="X1084" i="5" s="1"/>
  <c r="R1084" i="5"/>
  <c r="J1084" i="5"/>
  <c r="I1084" i="5"/>
  <c r="F1266" i="5"/>
  <c r="E1266" i="5"/>
  <c r="X1266" i="5" s="1"/>
  <c r="R1266" i="5"/>
  <c r="J1266" i="5"/>
  <c r="I1266" i="5"/>
  <c r="H1266"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R1489" i="5"/>
  <c r="J1489" i="5"/>
  <c r="H1489" i="5"/>
  <c r="F1489" i="5"/>
  <c r="E1489" i="5"/>
  <c r="X1489" i="5" s="1"/>
  <c r="I1489"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I1327" i="5"/>
  <c r="H1327" i="5"/>
  <c r="R1327" i="5"/>
  <c r="J1327" i="5"/>
  <c r="F1327" i="5"/>
  <c r="E1327" i="5"/>
  <c r="X1327" i="5" s="1"/>
  <c r="G1267" i="5"/>
  <c r="G1096" i="5"/>
  <c r="G1489" i="5"/>
  <c r="G1384" i="5"/>
  <c r="H1072" i="5"/>
  <c r="F1072" i="5"/>
  <c r="E1072" i="5"/>
  <c r="X1072" i="5" s="1"/>
  <c r="R1072" i="5"/>
  <c r="I1072" i="5"/>
  <c r="J1072" i="5"/>
  <c r="H1100" i="5"/>
  <c r="F1100" i="5"/>
  <c r="E1100" i="5"/>
  <c r="X1100" i="5" s="1"/>
  <c r="R1100" i="5"/>
  <c r="J1100" i="5"/>
  <c r="I1100" i="5"/>
  <c r="J1129" i="5"/>
  <c r="I1129" i="5"/>
  <c r="H1129" i="5"/>
  <c r="E1129" i="5"/>
  <c r="X1129" i="5" s="1"/>
  <c r="R1129" i="5"/>
  <c r="F1129" i="5"/>
  <c r="J1113" i="5"/>
  <c r="I1113" i="5"/>
  <c r="H1113" i="5"/>
  <c r="E1113" i="5"/>
  <c r="X1113" i="5" s="1"/>
  <c r="R1113" i="5"/>
  <c r="F1113"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84" i="5"/>
  <c r="J1180" i="5"/>
  <c r="I1180" i="5"/>
  <c r="R1180" i="5"/>
  <c r="H1180" i="5"/>
  <c r="E1180" i="5"/>
  <c r="X1180" i="5" s="1"/>
  <c r="F1180" i="5"/>
  <c r="G1266" i="5"/>
  <c r="J1097" i="5"/>
  <c r="I1097" i="5"/>
  <c r="H1097" i="5"/>
  <c r="E1097" i="5"/>
  <c r="X1097" i="5" s="1"/>
  <c r="R1097" i="5"/>
  <c r="F1097"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F1254" i="5"/>
  <c r="E1254" i="5"/>
  <c r="X1254" i="5" s="1"/>
  <c r="R1254" i="5"/>
  <c r="J1254" i="5"/>
  <c r="I1254" i="5"/>
  <c r="H1254" i="5"/>
  <c r="H1167" i="5"/>
  <c r="R1167" i="5"/>
  <c r="J1167" i="5"/>
  <c r="F1167" i="5"/>
  <c r="I1167" i="5"/>
  <c r="E1167" i="5"/>
  <c r="X1167"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R1600" i="5"/>
  <c r="J1600" i="5"/>
  <c r="I1600" i="5"/>
  <c r="H1600" i="5"/>
  <c r="F1600" i="5"/>
  <c r="E1600" i="5"/>
  <c r="X1600" i="5" s="1"/>
  <c r="F1170" i="5"/>
  <c r="E1170" i="5"/>
  <c r="X1170" i="5" s="1"/>
  <c r="J1170" i="5"/>
  <c r="I1170" i="5"/>
  <c r="H1170" i="5"/>
  <c r="R1170" i="5"/>
  <c r="H1104" i="5"/>
  <c r="F1104" i="5"/>
  <c r="E1104" i="5"/>
  <c r="X1104" i="5" s="1"/>
  <c r="R1104" i="5"/>
  <c r="I1104" i="5"/>
  <c r="J1104" i="5"/>
  <c r="F1258" i="5"/>
  <c r="E1258" i="5"/>
  <c r="X1258" i="5" s="1"/>
  <c r="R1258" i="5"/>
  <c r="J1258" i="5"/>
  <c r="I1258" i="5"/>
  <c r="H1258" i="5"/>
  <c r="H1068" i="5"/>
  <c r="F1068" i="5"/>
  <c r="E1068" i="5"/>
  <c r="X1068" i="5" s="1"/>
  <c r="R1068" i="5"/>
  <c r="J1068" i="5"/>
  <c r="I1068" i="5"/>
  <c r="J1188" i="5"/>
  <c r="I1188" i="5"/>
  <c r="H1188" i="5"/>
  <c r="F1188" i="5"/>
  <c r="E1188" i="5"/>
  <c r="X1188" i="5" s="1"/>
  <c r="R1188" i="5"/>
  <c r="I1144" i="5"/>
  <c r="R1144" i="5"/>
  <c r="J1144" i="5"/>
  <c r="H1144" i="5"/>
  <c r="F1144" i="5"/>
  <c r="E1144" i="5"/>
  <c r="X1144" i="5" s="1"/>
  <c r="A16" i="6"/>
  <c r="B34" i="4"/>
  <c r="A21" i="6" s="1"/>
  <c r="F44" i="6"/>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258" i="5"/>
  <c r="G1068" i="5"/>
  <c r="F1262" i="5"/>
  <c r="E1262" i="5"/>
  <c r="X1262" i="5" s="1"/>
  <c r="R1262" i="5"/>
  <c r="J1262" i="5"/>
  <c r="I1262" i="5"/>
  <c r="H1262" i="5"/>
  <c r="I1347" i="5"/>
  <c r="E1347" i="5"/>
  <c r="X1347" i="5" s="1"/>
  <c r="R1347" i="5"/>
  <c r="J1347" i="5"/>
  <c r="H1347" i="5"/>
  <c r="F1347" i="5"/>
  <c r="R1153" i="5"/>
  <c r="J1153" i="5"/>
  <c r="I1153" i="5"/>
  <c r="H1153" i="5"/>
  <c r="E1153" i="5"/>
  <c r="X1153" i="5" s="1"/>
  <c r="F1153" i="5"/>
  <c r="F41" i="6" l="1"/>
  <c r="H41" i="6" s="1"/>
  <c r="D41" i="6" s="1"/>
  <c r="H44" i="6"/>
  <c r="D44" i="6" s="1"/>
  <c r="F36" i="6"/>
  <c r="H36" i="6" s="1"/>
  <c r="D36" i="6" s="1"/>
  <c r="F46" i="6"/>
  <c r="H26" i="6"/>
  <c r="F31" i="6"/>
  <c r="H31" i="6" s="1"/>
  <c r="C31" i="6" s="1"/>
  <c r="F67" i="6"/>
  <c r="F54" i="6"/>
  <c r="F57" i="6" s="1"/>
  <c r="H57" i="6" s="1"/>
  <c r="H46" i="6"/>
  <c r="D46" i="6" s="1"/>
  <c r="C29" i="6"/>
  <c r="D29" i="6"/>
  <c r="H30" i="6"/>
  <c r="G68" i="6"/>
  <c r="H68" i="6" s="1"/>
  <c r="D68" i="6" s="1"/>
  <c r="F69" i="6"/>
  <c r="H49" i="6"/>
  <c r="D49" i="6" s="1"/>
  <c r="H34" i="6"/>
  <c r="H32" i="6"/>
  <c r="C45" i="6"/>
  <c r="C51" i="6"/>
  <c r="D19" i="6"/>
  <c r="C19" i="6"/>
  <c r="K65" i="6"/>
  <c r="D24" i="6"/>
  <c r="C24" i="6"/>
  <c r="D27" i="6"/>
  <c r="C27" i="6"/>
  <c r="C36" i="6"/>
  <c r="C42" i="6"/>
  <c r="C40" i="6"/>
  <c r="C41" i="6"/>
  <c r="C20" i="6"/>
  <c r="D20" i="6"/>
  <c r="C2" i="6"/>
  <c r="B2" i="6"/>
  <c r="C35" i="6"/>
  <c r="C37" i="6"/>
  <c r="D25" i="6"/>
  <c r="C25" i="6"/>
  <c r="D26" i="6"/>
  <c r="C26" i="6"/>
  <c r="D21" i="6"/>
  <c r="C21" i="6"/>
  <c r="C39" i="6"/>
  <c r="D22" i="6"/>
  <c r="C22" i="6"/>
  <c r="H47" i="6"/>
  <c r="D47" i="6" s="1"/>
  <c r="C52" i="6"/>
  <c r="C50" i="6"/>
  <c r="F55" i="6" l="1"/>
  <c r="F63" i="6"/>
  <c r="H63" i="6" s="1"/>
  <c r="D63" i="6" s="1"/>
  <c r="F60" i="6"/>
  <c r="H60" i="6" s="1"/>
  <c r="C44" i="6"/>
  <c r="F59" i="6"/>
  <c r="H59" i="6" s="1"/>
  <c r="C59" i="6" s="1"/>
  <c r="F58" i="6"/>
  <c r="H58" i="6" s="1"/>
  <c r="F62" i="6"/>
  <c r="H62" i="6" s="1"/>
  <c r="H54" i="6"/>
  <c r="D54" i="6" s="1"/>
  <c r="C46" i="6"/>
  <c r="C34" i="6"/>
  <c r="D34" i="6"/>
  <c r="D31" i="6"/>
  <c r="C30" i="6"/>
  <c r="D30" i="6"/>
  <c r="C32" i="6"/>
  <c r="D32" i="6"/>
  <c r="G66" i="6"/>
  <c r="H66" i="6" s="1"/>
  <c r="C66" i="6" s="1"/>
  <c r="G67" i="6"/>
  <c r="H67" i="6" s="1"/>
  <c r="D67" i="6" s="1"/>
  <c r="G65" i="6"/>
  <c r="H65" i="6" s="1"/>
  <c r="C65" i="6" s="1"/>
  <c r="C68" i="6"/>
  <c r="C49" i="6"/>
  <c r="C47" i="6"/>
  <c r="C60" i="6"/>
  <c r="D60" i="6"/>
  <c r="D58" i="6"/>
  <c r="C58" i="6"/>
  <c r="C63" i="6"/>
  <c r="C62" i="6"/>
  <c r="D62" i="6"/>
  <c r="C54" i="6"/>
  <c r="D57" i="6"/>
  <c r="C57" i="6"/>
  <c r="F56" i="6"/>
  <c r="H56" i="6" s="1"/>
  <c r="H55" i="6"/>
  <c r="D59" i="6" l="1"/>
  <c r="D65" i="6"/>
  <c r="D66" i="6"/>
  <c r="C67" i="6"/>
  <c r="G69" i="6"/>
  <c r="D55" i="6"/>
  <c r="C55" i="6"/>
  <c r="D56" i="6"/>
  <c r="C56" i="6"/>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<sst xmlns="http://schemas.openxmlformats.org/spreadsheetml/2006/main" count="22529" uniqueCount="15516">
  <si>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</si>
  <si>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</si>
  <si>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</si>
  <si>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</si>
  <si>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</si>
  <si>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</si>
  <si>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</si>
  <si>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</si>
  <si>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</si>
  <si>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</si>
  <si>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</si>
  <si>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</si>
  <si>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</si>
  <si>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</si>
  <si>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</si>
  <si>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</si>
  <si>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</si>
  <si>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</si>
  <si>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</si>
  <si>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</si>
  <si>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</si>
  <si>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</si>
  <si>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</si>
  <si>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</si>
  <si>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</si>
  <si>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</si>
  <si>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</si>
  <si>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</si>
  <si>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</si>
  <si>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</si>
  <si>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</si>
  <si>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</si>
  <si>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</si>
  <si>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</si>
  <si>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</si>
  <si>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</si>
  <si>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</si>
  <si>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</si>
  <si>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</si>
  <si>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</si>
  <si>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</si>
  <si>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</si>
  <si>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</si>
  <si>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</si>
  <si>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</si>
  <si>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</si>
  <si>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</si>
  <si>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</si>
  <si>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</si>
  <si>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</si>
  <si>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</si>
  <si>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</si>
  <si>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</si>
  <si>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</si>
  <si>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</si>
  <si>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</si>
  <si>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</si>
  <si>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</si>
  <si>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</si>
  <si>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</si>
  <si>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</si>
  <si>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</si>
  <si>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</si>
  <si>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</si>
  <si>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</si>
  <si>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</si>
  <si>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</si>
  <si>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</si>
  <si>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</si>
  <si>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</si>
  <si>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</si>
  <si>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</si>
  <si>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</si>
  <si>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</si>
  <si>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</si>
  <si>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</si>
  <si>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</si>
  <si>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</si>
  <si>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</si>
  <si>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</si>
  <si>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</si>
  <si>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</si>
  <si>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</si>
  <si>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</si>
  <si>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</si>
  <si>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</si>
  <si>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</si>
  <si>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</si>
  <si>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</si>
  <si>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</si>
  <si>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</si>
  <si>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</si>
  <si>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</si>
  <si>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</si>
  <si>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</si>
  <si>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</si>
  <si>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</si>
  <si>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</si>
  <si>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</si>
  <si>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</si>
  <si>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</si>
  <si>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</si>
  <si>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</si>
  <si>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</si>
  <si>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</si>
  <si>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</si>
  <si>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</si>
  <si>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</si>
  <si>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</si>
  <si>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</si>
  <si>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</si>
  <si>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</si>
  <si>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</si>
  <si>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</si>
  <si>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</si>
  <si>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</si>
  <si>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</si>
  <si>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</si>
  <si>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</si>
  <si>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</si>
  <si>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</si>
  <si>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</si>
  <si>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</si>
  <si>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</si>
  <si>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</si>
  <si>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</si>
  <si>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</si>
  <si>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</si>
  <si>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</si>
  <si>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</si>
  <si>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</si>
  <si>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</si>
  <si>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</si>
  <si>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</si>
  <si>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</si>
  <si>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</si>
  <si>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</si>
  <si>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</si>
  <si>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</si>
  <si>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</si>
  <si>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</si>
  <si>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</si>
  <si>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</si>
  <si>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</si>
  <si>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</si>
  <si>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</si>
  <si>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</si>
  <si>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</si>
  <si>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</si>
  <si>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</si>
  <si>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</si>
  <si>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</si>
  <si>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</si>
  <si>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</si>
  <si>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</si>
  <si>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</si>
  <si>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</si>
  <si>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</si>
  <si>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</si>
  <si>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</si>
  <si>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</si>
  <si>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</si>
  <si>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</si>
  <si>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</si>
  <si>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</si>
  <si>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</si>
  <si>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</si>
  <si>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</si>
  <si>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</si>
  <si>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</si>
  <si>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</si>
  <si>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</si>
  <si>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</si>
  <si>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</si>
  <si>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</si>
  <si>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</si>
  <si>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</si>
  <si>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</si>
  <si>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</si>
  <si>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</si>
  <si>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</si>
  <si>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</si>
  <si>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</si>
  <si>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</si>
  <si>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</si>
  <si>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</si>
  <si>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</si>
  <si>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</si>
  <si>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</si>
  <si>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</si>
  <si>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</si>
  <si>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</si>
  <si>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</si>
  <si>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</si>
  <si>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</si>
  <si>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</si>
  <si>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</si>
  <si>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</si>
  <si>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</si>
  <si>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</si>
  <si>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</si>
  <si>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</si>
  <si>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</si>
  <si>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</si>
  <si>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</si>
  <si>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</si>
  <si>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</si>
  <si>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</si>
  <si>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</si>
  <si>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</si>
  <si>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</si>
  <si>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</si>
  <si>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</si>
  <si>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</si>
  <si>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</si>
  <si>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</si>
  <si>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</si>
  <si>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</si>
  <si>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</si>
  <si>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</si>
  <si>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</si>
  <si>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</si>
  <si>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</si>
  <si>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</si>
  <si>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</si>
  <si>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</si>
  <si>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</si>
  <si>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</si>
  <si>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</si>
  <si>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</si>
  <si>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</si>
  <si>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</si>
  <si>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</si>
  <si>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</si>
  <si>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</si>
  <si>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</si>
  <si>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</si>
  <si>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</si>
  <si>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</si>
  <si>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</si>
  <si>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</si>
  <si>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</si>
  <si>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</si>
  <si>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</si>
  <si>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</si>
  <si>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</si>
  <si>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</si>
  <si>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</si>
  <si>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</si>
  <si>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</si>
  <si>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</si>
  <si>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</si>
  <si>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</si>
  <si>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</si>
  <si>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</si>
  <si>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</si>
  <si>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</si>
  <si>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</si>
  <si>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</si>
  <si>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</si>
  <si>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</si>
  <si>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</si>
  <si>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</si>
  <si>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</si>
  <si>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</si>
  <si>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</si>
  <si>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</si>
  <si>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</si>
  <si>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</si>
  <si>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</si>
  <si>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</si>
  <si>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</si>
  <si>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</si>
  <si>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</si>
  <si>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</si>
  <si>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</si>
  <si>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</si>
  <si>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</si>
  <si>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</si>
  <si>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</si>
  <si>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</si>
  <si>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</si>
  <si>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</si>
  <si>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</si>
  <si>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</si>
  <si>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</si>
  <si>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</si>
  <si>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</si>
  <si>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</si>
  <si>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</si>
  <si>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</si>
  <si>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</si>
  <si>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</si>
  <si>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</si>
  <si>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</si>
  <si>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</si>
  <si>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</si>
  <si>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</si>
  <si>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</si>
  <si>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</si>
  <si>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</si>
  <si>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</si>
  <si>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</si>
  <si>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</si>
  <si>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</si>
  <si>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</si>
  <si>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</si>
  <si>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</si>
  <si>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</si>
  <si>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</si>
  <si>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</si>
  <si>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</si>
  <si>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</si>
  <si>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</si>
  <si>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</si>
  <si>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</si>
  <si>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</si>
  <si>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</si>
  <si>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</si>
  <si>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</si>
  <si>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</si>
  <si>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</si>
  <si>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</si>
  <si>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</si>
  <si>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</si>
  <si>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</si>
  <si>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</si>
  <si>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</si>
  <si>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</si>
  <si>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</si>
  <si>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</si>
  <si>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</si>
  <si>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</si>
  <si>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</si>
  <si>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</si>
  <si>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</si>
  <si>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</si>
  <si>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</si>
  <si>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</si>
  <si>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</si>
  <si>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</si>
  <si>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</si>
  <si>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</si>
  <si>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</si>
  <si>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</si>
  <si>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</si>
  <si>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</si>
  <si>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</si>
  <si>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</si>
  <si>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</si>
  <si>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</si>
  <si>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</si>
  <si>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</si>
  <si>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</si>
  <si>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</si>
  <si>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</si>
  <si>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</si>
  <si>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</si>
  <si>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</si>
  <si>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</si>
  <si>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</si>
  <si>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</si>
  <si>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</si>
  <si>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</si>
  <si>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</si>
  <si>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</si>
  <si>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</si>
  <si>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</si>
  <si>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</si>
  <si>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</si>
  <si>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</si>
  <si>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</si>
  <si>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</si>
  <si>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</si>
  <si>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</si>
  <si>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</si>
  <si>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</si>
  <si>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</si>
  <si>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</si>
  <si>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</si>
  <si>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</si>
  <si>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</si>
  <si>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</si>
  <si>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</si>
  <si>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</si>
  <si>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</si>
  <si>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</si>
  <si>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</si>
  <si>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</si>
  <si>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</si>
  <si>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</si>
  <si>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</si>
  <si>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</si>
  <si>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</si>
  <si>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</si>
  <si>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</si>
  <si>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</si>
  <si>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</si>
  <si>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</si>
  <si>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</si>
  <si>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</si>
  <si>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</si>
  <si>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</si>
  <si>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</si>
  <si>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</si>
  <si>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</si>
  <si>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</si>
  <si>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</si>
  <si>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</si>
  <si>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</si>
  <si>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</si>
  <si>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</si>
  <si>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</si>
  <si>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</si>
  <si>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</si>
  <si>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</si>
  <si>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</si>
  <si>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</si>
  <si>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</si>
  <si>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</si>
  <si>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</si>
  <si>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</si>
  <si>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</si>
  <si>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</si>
  <si>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</si>
  <si>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</si>
  <si>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</si>
  <si>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</si>
  <si>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</si>
  <si>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</si>
  <si>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</si>
  <si>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</si>
  <si>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</si>
  <si>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</si>
  <si>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</si>
  <si>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</si>
  <si>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</si>
  <si>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</si>
  <si>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</si>
  <si>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</si>
  <si>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</si>
  <si>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</si>
  <si>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</si>
  <si>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</si>
  <si>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</si>
  <si>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</si>
  <si>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</si>
  <si>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</si>
  <si>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</si>
  <si>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</si>
  <si>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</si>
  <si>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</si>
  <si>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</si>
  <si>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</si>
  <si>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</si>
  <si>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</si>
  <si>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</si>
  <si>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</si>
  <si>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</si>
  <si>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</si>
  <si>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</si>
  <si>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</si>
  <si>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</si>
  <si>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</si>
  <si>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</si>
  <si>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</si>
  <si>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</si>
  <si>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</si>
  <si>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</si>
  <si>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</si>
  <si>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</si>
  <si>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</si>
  <si>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</si>
  <si>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</si>
  <si>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</si>
  <si>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</si>
  <si>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</si>
  <si>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</si>
  <si>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</si>
  <si>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</si>
  <si>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</si>
  <si>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</si>
  <si>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</si>
  <si>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</si>
  <si>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</si>
  <si>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</si>
  <si>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</si>
  <si>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</si>
  <si>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</si>
  <si>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</si>
  <si>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</si>
  <si>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</si>
  <si>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</si>
  <si>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</si>
  <si>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</si>
  <si>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</si>
  <si>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</si>
  <si>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</si>
  <si>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</si>
  <si>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</si>
  <si>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</si>
  <si>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</si>
  <si>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</si>
  <si>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</si>
  <si>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</si>
  <si>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</si>
  <si>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</si>
  <si>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</si>
  <si>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</si>
  <si>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</si>
  <si>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</si>
  <si>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</si>
  <si>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</si>
  <si>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</si>
  <si>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</si>
  <si>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</si>
  <si>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</si>
  <si>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</si>
  <si>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</si>
  <si>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</si>
  <si>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</si>
  <si>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</si>
  <si>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</si>
  <si>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</si>
  <si>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</si>
  <si>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</si>
  <si>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</si>
  <si>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</si>
  <si>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</si>
  <si>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</si>
  <si>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</si>
  <si>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</si>
  <si>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</si>
  <si>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</si>
  <si>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</si>
  <si>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</si>
  <si>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</si>
  <si>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</si>
  <si>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</si>
  <si>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</si>
  <si>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</si>
  <si>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</si>
  <si>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</si>
  <si>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</si>
  <si>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</si>
  <si>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</si>
  <si>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</si>
  <si>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</si>
  <si>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</si>
  <si>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</si>
  <si>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</si>
  <si>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</si>
  <si>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</si>
  <si>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</si>
  <si>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</si>
  <si>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</si>
  <si>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</si>
  <si>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</si>
  <si>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</si>
  <si>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</si>
  <si>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</si>
  <si>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</si>
  <si>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</si>
  <si>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</si>
  <si>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</si>
  <si>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</si>
  <si>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</si>
  <si>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</si>
  <si>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</si>
  <si>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</si>
  <si>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</si>
  <si>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</si>
  <si>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</si>
  <si>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</si>
  <si>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</si>
  <si>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</si>
  <si>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</si>
  <si>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</si>
  <si>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</si>
  <si>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</si>
  <si>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</si>
  <si>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</si>
  <si>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</si>
  <si>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</si>
  <si>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</si>
  <si>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</si>
  <si>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</si>
  <si>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</si>
  <si>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</si>
  <si>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</si>
  <si>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</si>
  <si>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</si>
  <si>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</si>
  <si>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</si>
  <si>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</si>
  <si>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</si>
  <si>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</si>
  <si>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</si>
  <si>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</si>
  <si>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</si>
  <si>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</si>
  <si>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</si>
  <si>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</si>
  <si>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</si>
  <si>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</si>
  <si>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</si>
  <si>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</si>
  <si>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</si>
  <si>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</si>
  <si>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</si>
  <si>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</si>
  <si>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</si>
  <si>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</si>
  <si>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</si>
  <si>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</si>
  <si>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</si>
  <si>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</si>
  <si>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</si>
  <si>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</si>
  <si>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</si>
  <si>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</si>
  <si>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</si>
  <si>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</si>
  <si>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</si>
  <si>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</si>
  <si>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</si>
  <si>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</si>
  <si>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</si>
  <si>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</si>
  <si>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</si>
  <si>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</si>
  <si>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</si>
  <si>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</si>
  <si>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</si>
  <si>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</si>
  <si>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</si>
  <si>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</si>
  <si>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</si>
  <si>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</si>
  <si>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</si>
  <si>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</si>
  <si>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</si>
  <si>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</si>
  <si>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</si>
  <si>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</si>
  <si>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</si>
  <si>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</si>
  <si>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</si>
  <si>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</si>
  <si>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</si>
  <si>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</si>
  <si>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</si>
  <si>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</si>
  <si>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</si>
  <si>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</si>
  <si>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</si>
  <si>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</si>
  <si>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</si>
  <si>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</si>
  <si>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</si>
  <si>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</si>
  <si>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</si>
  <si>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</si>
  <si>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</si>
  <si>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</si>
  <si>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</si>
  <si>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</si>
  <si>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</si>
  <si>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</si>
  <si>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</si>
  <si>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</si>
  <si>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</si>
  <si>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</si>
  <si>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</si>
  <si>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</si>
  <si>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</si>
  <si>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</si>
  <si>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</si>
  <si>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</si>
  <si>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</si>
  <si>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</si>
  <si>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</si>
  <si>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</si>
  <si>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</si>
  <si>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</si>
  <si>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</si>
  <si>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</si>
  <si>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</si>
  <si>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</si>
  <si>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</si>
  <si>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</si>
  <si>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</si>
  <si>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</si>
  <si>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</si>
  <si>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</si>
  <si>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</si>
  <si>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</si>
  <si>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</si>
  <si>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</si>
  <si>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</si>
  <si>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</si>
  <si>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</si>
  <si>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</si>
  <si>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</si>
  <si>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</si>
  <si>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</si>
  <si>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</si>
  <si>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</si>
  <si>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</si>
  <si>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</si>
  <si>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</si>
  <si>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</si>
  <si>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</si>
  <si>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</si>
  <si>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</si>
  <si>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</si>
  <si>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</si>
  <si>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</si>
  <si>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</si>
  <si>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</si>
  <si>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</si>
  <si>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</si>
  <si>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</si>
  <si>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</si>
  <si>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</si>
  <si>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</si>
  <si>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</si>
  <si>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</si>
  <si>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</si>
  <si>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</si>
  <si>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</si>
  <si>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</si>
  <si>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</si>
  <si>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</si>
  <si>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</si>
  <si>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</si>
  <si>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</si>
  <si>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</si>
  <si>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</si>
  <si>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</si>
  <si>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</si>
  <si>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</si>
  <si>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</si>
  <si>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</si>
  <si>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</si>
  <si>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</si>
  <si>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</si>
  <si>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</si>
  <si>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</si>
  <si>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</si>
  <si>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</si>
  <si>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</si>
  <si>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</si>
  <si>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</si>
  <si>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</si>
  <si>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</si>
  <si>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</si>
  <si>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</si>
  <si>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</si>
  <si>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</si>
  <si>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</si>
  <si>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</si>
  <si>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</si>
  <si>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</si>
  <si>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</si>
  <si>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</si>
  <si>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</si>
  <si>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</si>
  <si>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</si>
  <si>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</si>
  <si>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</si>
  <si>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</si>
  <si>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</si>
  <si>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</si>
  <si>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</si>
  <si>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</si>
  <si>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</si>
  <si>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</si>
  <si>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</si>
  <si>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</si>
  <si>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</si>
  <si>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</si>
  <si>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</si>
  <si>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</si>
  <si>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</si>
  <si>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</si>
  <si>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</si>
  <si>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</si>
  <si>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</si>
  <si>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</si>
  <si>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</si>
  <si>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</si>
  <si>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</si>
  <si>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</si>
  <si>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</si>
  <si>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</si>
  <si>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</si>
  <si>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</si>
  <si>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</si>
  <si>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</si>
  <si>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</si>
  <si>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</si>
  <si>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</si>
  <si>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</si>
  <si>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</si>
  <si>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</si>
  <si>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</si>
  <si>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</si>
  <si>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</si>
  <si>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</si>
  <si>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</si>
  <si>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</si>
  <si>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</si>
  <si>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</si>
  <si>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</si>
  <si>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</si>
  <si>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</si>
  <si>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</si>
  <si>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</si>
  <si>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</si>
  <si>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</si>
  <si>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</si>
  <si>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</si>
  <si>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</si>
  <si>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</si>
  <si>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</si>
  <si>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</si>
  <si>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</si>
  <si>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</si>
  <si>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</si>
  <si>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</si>
  <si>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</si>
  <si>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</si>
  <si>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</si>
  <si>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</si>
  <si>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</si>
  <si>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</si>
  <si>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</si>
  <si>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</si>
  <si>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</si>
  <si>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</si>
  <si>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</si>
  <si>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</si>
  <si>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</si>
  <si>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</si>
  <si>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</si>
  <si>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</si>
  <si>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</si>
  <si>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</si>
  <si>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</si>
  <si>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</si>
  <si>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</si>
  <si>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</si>
  <si>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</si>
  <si>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</si>
  <si>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</si>
  <si>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</si>
  <si>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</si>
  <si>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</si>
  <si>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</si>
  <si>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</si>
  <si>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</si>
  <si>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</si>
  <si>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</si>
  <si>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</si>
  <si>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</si>
  <si>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</si>
  <si>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</si>
  <si>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</si>
  <si>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</si>
  <si>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</si>
  <si>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</si>
  <si>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</si>
  <si>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</si>
  <si>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</si>
  <si>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</si>
  <si>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</si>
  <si>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</si>
  <si>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</si>
  <si>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</si>
  <si>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</si>
  <si>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</si>
  <si>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</si>
  <si>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</si>
  <si>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</si>
  <si>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</si>
  <si>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</si>
  <si>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</si>
  <si>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</si>
  <si>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</si>
  <si>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</si>
  <si>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</si>
  <si>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</si>
  <si>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</si>
  <si>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</si>
  <si>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</si>
  <si>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</si>
  <si>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</si>
  <si>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</si>
  <si>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</si>
  <si>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</si>
  <si>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</si>
  <si>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</si>
  <si>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</si>
  <si>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</si>
  <si>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</si>
  <si>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</si>
  <si>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</si>
  <si>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</si>
  <si>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</si>
  <si>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</si>
  <si>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</si>
  <si>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</si>
  <si>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</si>
  <si>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</si>
  <si>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</si>
  <si>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</si>
  <si>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</si>
  <si>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</si>
  <si>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</si>
  <si>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</si>
  <si>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</si>
  <si>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</si>
  <si>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</si>
  <si>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</si>
  <si>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</si>
  <si>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</si>
  <si>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</si>
  <si>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</si>
  <si>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</si>
  <si>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</si>
  <si>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</si>
  <si>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</si>
  <si>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</si>
  <si>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</si>
  <si>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</si>
  <si>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</si>
  <si>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</si>
  <si>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</si>
  <si>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</si>
  <si>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</si>
  <si>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</si>
  <si>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</si>
  <si>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</si>
  <si>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</si>
  <si>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</si>
  <si>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</si>
  <si>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</si>
  <si>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</si>
  <si>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</si>
  <si>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</si>
  <si>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</si>
  <si>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</si>
  <si>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</si>
  <si>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</si>
  <si>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</si>
  <si>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</si>
  <si>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</si>
  <si>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</si>
  <si>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</si>
  <si>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</si>
  <si>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</si>
  <si>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</si>
  <si>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</si>
  <si>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</si>
  <si>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</si>
  <si>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</si>
  <si>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</si>
  <si>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</si>
  <si>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</si>
  <si>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</si>
  <si>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</si>
  <si>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</si>
  <si>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</si>
  <si>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</si>
  <si>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</si>
  <si>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</si>
  <si>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</si>
  <si>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</si>
  <si>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</si>
  <si>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</si>
  <si>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</si>
  <si>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</si>
  <si>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</si>
  <si>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</si>
  <si>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</si>
  <si>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</si>
  <si>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</si>
  <si>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</si>
  <si>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</si>
  <si>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</si>
  <si>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</si>
  <si>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</si>
  <si>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</si>
  <si>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</si>
  <si>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</si>
  <si>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</si>
  <si>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</si>
  <si>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</si>
  <si>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</si>
  <si>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</si>
  <si>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</si>
  <si>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</si>
  <si>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</si>
  <si>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</si>
  <si>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</si>
  <si>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</si>
  <si>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</si>
  <si>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</si>
  <si>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</si>
  <si>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</si>
  <si>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</si>
  <si>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</si>
  <si>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</si>
  <si>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</si>
  <si>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</si>
  <si>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</si>
  <si>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</si>
  <si>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</si>
  <si>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</si>
  <si>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</si>
  <si>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</si>
  <si>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</si>
  <si>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</si>
  <si>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</si>
  <si>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</si>
  <si>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</si>
  <si>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</si>
  <si>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</si>
  <si>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</si>
  <si>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</si>
  <si>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</si>
  <si>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</si>
  <si>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</si>
  <si>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</si>
  <si>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</si>
  <si>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</si>
  <si>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</si>
  <si>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</si>
  <si>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</si>
  <si>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</si>
  <si>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</si>
  <si>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</si>
  <si>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</si>
  <si>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</si>
  <si>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</si>
  <si>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</si>
  <si>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</si>
  <si>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</si>
  <si>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</si>
  <si>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</si>
  <si>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</si>
  <si>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</si>
  <si>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</si>
  <si>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</si>
  <si>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</si>
  <si>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</si>
  <si>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</si>
  <si>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</si>
  <si>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</si>
  <si>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</si>
  <si>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</si>
  <si>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</si>
  <si>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</si>
  <si>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</si>
  <si>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</si>
  <si>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</si>
  <si>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</si>
  <si>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</si>
  <si>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</si>
  <si>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</si>
  <si>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</si>
  <si>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</si>
  <si>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</si>
  <si>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</si>
  <si>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</si>
  <si>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</si>
  <si>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</si>
  <si>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</si>
  <si>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</si>
  <si>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</si>
  <si>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</si>
  <si>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</si>
  <si>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</si>
  <si>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</si>
  <si>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</si>
  <si>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</si>
  <si>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</si>
  <si>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</si>
  <si>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</si>
  <si>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</si>
  <si>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</si>
  <si>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</si>
  <si>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</si>
  <si>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</si>
  <si>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</si>
  <si>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</si>
  <si>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</si>
  <si>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</si>
  <si>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</si>
  <si>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</si>
  <si>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</si>
  <si>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</si>
  <si>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</si>
  <si>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</si>
  <si>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</si>
  <si>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</si>
  <si>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</si>
  <si>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</si>
  <si>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</si>
  <si>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</si>
  <si>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</si>
  <si>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</si>
  <si>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</si>
  <si>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</si>
  <si>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</si>
  <si>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</si>
  <si>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</si>
  <si>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</si>
  <si>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</si>
  <si>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</si>
  <si>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</si>
  <si>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</si>
  <si>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</si>
  <si>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</si>
  <si>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</si>
  <si>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</si>
  <si>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</si>
  <si>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</si>
  <si>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</si>
  <si>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</si>
  <si>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</si>
  <si>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</si>
  <si>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</si>
  <si>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</si>
  <si>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</si>
  <si>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</si>
  <si>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</si>
  <si>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</si>
  <si>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</si>
  <si>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</si>
  <si>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</si>
  <si>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</si>
  <si>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</si>
  <si>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</si>
  <si>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</si>
  <si>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</si>
  <si>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</si>
  <si>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</si>
  <si>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</si>
  <si>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</si>
  <si>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</si>
  <si>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</si>
  <si>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</si>
  <si>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</si>
  <si>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</si>
  <si>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</si>
  <si>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</si>
  <si>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</si>
  <si>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</si>
  <si>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</si>
  <si>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</si>
  <si>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</si>
  <si>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</si>
  <si>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</si>
  <si>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</si>
  <si>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</si>
  <si>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</si>
  <si>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</si>
  <si>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</si>
  <si>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</si>
  <si>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</si>
  <si>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</si>
  <si>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</si>
  <si>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</si>
  <si>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</si>
  <si>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</si>
  <si>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</si>
  <si>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</si>
  <si>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</si>
  <si>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</si>
  <si>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</si>
  <si>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</si>
  <si>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</si>
  <si>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</si>
  <si>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</si>
  <si>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</si>
  <si>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</si>
  <si>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</si>
  <si>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</si>
  <si>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</si>
  <si>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</si>
  <si>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</si>
  <si>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</si>
  <si>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</si>
  <si>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</si>
  <si>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</si>
  <si>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</si>
  <si>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</si>
  <si>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</si>
  <si>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</si>
  <si>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</si>
  <si>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</si>
  <si>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</si>
  <si>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</si>
  <si>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</si>
  <si>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</si>
  <si>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</si>
  <si>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</si>
  <si>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</si>
  <si>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</si>
  <si>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</si>
  <si>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</si>
  <si>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</si>
  <si>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</si>
  <si>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</si>
  <si>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</si>
  <si>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</si>
  <si>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</si>
  <si>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</si>
  <si>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</si>
  <si>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</si>
  <si>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</si>
  <si>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</si>
  <si>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</si>
  <si>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</si>
  <si>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</si>
  <si>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</si>
  <si>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</si>
  <si>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</si>
  <si>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</si>
  <si>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</si>
  <si>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</si>
  <si>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</si>
  <si>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</si>
  <si>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</si>
  <si>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</si>
  <si>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</si>
  <si>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</si>
  <si>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</si>
  <si>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</si>
  <si>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</si>
  <si>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</si>
  <si>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</si>
  <si>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</si>
  <si>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</si>
  <si>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</si>
  <si>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</si>
  <si>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</si>
  <si>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</si>
  <si>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</si>
  <si>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</si>
  <si>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</si>
  <si>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</si>
  <si>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</si>
  <si>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</si>
  <si>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</si>
  <si>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</si>
  <si>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</si>
  <si>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</si>
  <si>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</si>
  <si>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</si>
  <si>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</si>
  <si>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</si>
  <si>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</si>
  <si>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</si>
  <si>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</si>
  <si>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</si>
  <si>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</si>
  <si>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</si>
  <si>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</si>
  <si>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</si>
  <si>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</si>
  <si>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</si>
  <si>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</si>
  <si>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</si>
  <si>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</si>
  <si>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</si>
  <si>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</si>
  <si>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</si>
  <si>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</si>
  <si>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</si>
  <si>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</si>
  <si>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</si>
  <si>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</si>
  <si>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</si>
  <si>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</si>
  <si>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</si>
  <si>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</si>
  <si>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</si>
  <si>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</si>
  <si>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</si>
  <si>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</si>
  <si>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</si>
  <si>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</si>
  <si>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</si>
  <si>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</si>
  <si>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</si>
  <si>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</si>
  <si>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</si>
  <si>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</si>
  <si>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</si>
  <si>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</si>
  <si>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</si>
  <si>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</si>
  <si>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</si>
  <si>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</si>
  <si>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</si>
  <si>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</si>
  <si>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</si>
  <si>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</si>
  <si>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</si>
  <si>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</si>
  <si>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</si>
  <si>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</si>
  <si>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</si>
  <si>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</si>
  <si>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</si>
  <si>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</si>
  <si>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</si>
  <si>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</si>
  <si>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</si>
  <si>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</si>
  <si>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</si>
  <si>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</si>
  <si>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</si>
  <si>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</si>
  <si>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</si>
  <si>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</si>
  <si>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</si>
  <si>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</si>
  <si>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</si>
  <si>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</si>
  <si>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</si>
  <si>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</si>
  <si>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</si>
  <si>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</si>
  <si>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</si>
  <si>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</si>
  <si>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</si>
  <si>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</si>
  <si>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</si>
  <si>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</si>
  <si>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</si>
  <si>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</si>
  <si>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</si>
  <si>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</si>
  <si>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</si>
  <si>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</si>
  <si>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</si>
  <si>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</si>
  <si>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</si>
  <si>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</si>
  <si>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</si>
  <si>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</si>
  <si>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</si>
  <si>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</si>
  <si>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</si>
  <si>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</si>
  <si>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</si>
  <si>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</si>
  <si>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</si>
  <si>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</si>
  <si>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</si>
  <si>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</si>
  <si>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</si>
  <si>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</si>
  <si>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</si>
  <si>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</si>
  <si>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</si>
  <si>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</si>
  <si>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</si>
  <si>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</si>
  <si>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</si>
  <si>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</si>
  <si>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</si>
  <si>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</si>
  <si>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</si>
  <si>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</si>
  <si>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</si>
  <si>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</si>
  <si>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</si>
  <si>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</si>
  <si>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</si>
  <si>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</si>
  <si>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</si>
  <si>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</si>
  <si>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</si>
  <si>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</si>
  <si>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</si>
  <si>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</si>
  <si>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</si>
  <si>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</si>
  <si>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</si>
  <si>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</si>
  <si>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</si>
  <si>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</si>
  <si>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</si>
  <si>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</si>
  <si>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</si>
  <si>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</si>
  <si>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</si>
  <si>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</si>
  <si>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</si>
  <si>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</si>
  <si>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</si>
  <si>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</si>
  <si>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</si>
  <si>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</si>
  <si>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</si>
  <si>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</si>
  <si>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</si>
  <si>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</si>
  <si>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</si>
  <si>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</si>
  <si>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</si>
  <si>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</si>
  <si>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</si>
  <si>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</si>
  <si>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</si>
  <si>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</si>
  <si>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</si>
  <si>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</si>
  <si>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</si>
  <si>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</si>
  <si>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</si>
  <si>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</si>
  <si>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</si>
  <si>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</si>
  <si>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</si>
  <si>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</si>
  <si>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</si>
  <si>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</si>
  <si>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</si>
  <si>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</si>
  <si>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</si>
  <si>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</si>
  <si>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</si>
  <si>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</si>
  <si>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</si>
  <si>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</si>
  <si>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</si>
  <si>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</si>
  <si>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</si>
  <si>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</si>
  <si>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</si>
  <si>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</si>
  <si>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</si>
  <si>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</si>
  <si>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</si>
  <si>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</si>
  <si>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</si>
  <si>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</si>
  <si>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</si>
  <si>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</si>
  <si>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</si>
  <si>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</si>
  <si>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</si>
  <si>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</si>
  <si>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</si>
  <si>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</si>
  <si>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</si>
  <si>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</si>
  <si>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</si>
  <si>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</si>
  <si>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</si>
  <si>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</si>
  <si>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</si>
  <si>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</si>
  <si>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</si>
  <si>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</si>
  <si>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</si>
  <si>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</si>
  <si>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</si>
  <si>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</si>
  <si>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</si>
  <si>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</si>
  <si>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</si>
  <si>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</si>
  <si>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</si>
  <si>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</si>
  <si>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</si>
  <si>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</si>
  <si>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</si>
  <si>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</si>
  <si>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</si>
  <si>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</si>
  <si>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</si>
  <si>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</si>
  <si>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</si>
  <si>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</si>
  <si>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</si>
  <si>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</si>
  <si>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</si>
  <si>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</si>
  <si>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</si>
  <si>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</si>
  <si>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</si>
  <si>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</si>
  <si>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</si>
  <si>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</si>
  <si>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</si>
  <si>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</si>
  <si>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</si>
  <si>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</si>
  <si>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</si>
  <si>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</si>
  <si>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</si>
  <si>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</si>
  <si>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</si>
  <si>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</si>
  <si>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</si>
  <si>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</si>
  <si>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</si>
  <si>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</si>
  <si>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</si>
  <si>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</si>
  <si>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</si>
  <si>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</si>
  <si>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</si>
  <si>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</si>
  <si>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</si>
  <si>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</si>
  <si>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</si>
  <si>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</si>
  <si>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</si>
  <si>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</si>
  <si>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</si>
  <si>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</si>
  <si>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</si>
  <si>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</si>
  <si>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</si>
  <si>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</si>
  <si>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</si>
  <si>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</si>
  <si>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</si>
  <si>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</si>
  <si>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</si>
  <si>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</si>
  <si>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</si>
  <si>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</si>
  <si>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</si>
  <si>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</si>
  <si>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</si>
  <si>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</si>
  <si>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</si>
  <si>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</si>
  <si>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</si>
  <si>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</si>
  <si>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</si>
  <si>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</si>
  <si>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</si>
  <si>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</si>
  <si>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</si>
  <si>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</si>
  <si>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</si>
  <si>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</si>
  <si>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</si>
  <si>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</si>
  <si>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</si>
  <si>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</si>
  <si>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</si>
  <si>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</si>
  <si>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</si>
  <si>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</si>
  <si>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</si>
  <si>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</si>
  <si>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</si>
  <si>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</si>
  <si>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</si>
  <si>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</si>
  <si>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</si>
  <si>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</si>
  <si>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</si>
  <si>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</si>
  <si>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</si>
  <si>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</si>
  <si>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</si>
  <si>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</si>
  <si>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</si>
  <si>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</si>
  <si>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</si>
  <si>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</si>
  <si>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</si>
  <si>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</si>
  <si>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</si>
  <si>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</si>
  <si>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</si>
  <si>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</si>
  <si>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</si>
  <si>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</si>
  <si>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</si>
  <si>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</si>
  <si>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</si>
  <si>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</si>
  <si>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</si>
  <si>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</si>
  <si>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</si>
  <si>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</si>
  <si>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</si>
  <si>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</si>
  <si>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</si>
  <si>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</si>
  <si>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</si>
  <si>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</si>
  <si>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</si>
  <si>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</si>
  <si>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</si>
  <si>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</si>
  <si>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</si>
  <si>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</si>
  <si>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</si>
  <si>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</si>
  <si>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</si>
  <si>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</si>
  <si>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</si>
  <si>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</si>
  <si>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</si>
  <si>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</si>
  <si>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</si>
  <si>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</si>
  <si>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</si>
  <si>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</si>
  <si>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</si>
  <si>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</si>
  <si>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</si>
  <si>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</si>
  <si>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</si>
  <si>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</si>
  <si>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</si>
  <si>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</si>
  <si>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</si>
  <si>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</si>
  <si>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</si>
  <si>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</si>
  <si>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</si>
  <si>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</si>
  <si>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</si>
  <si>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</si>
  <si>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</si>
  <si>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</si>
  <si>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</si>
  <si>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</si>
  <si>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</si>
  <si>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</si>
  <si>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</si>
  <si>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</si>
  <si>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</si>
  <si>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</si>
  <si>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</si>
  <si>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</si>
  <si>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</si>
  <si>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</si>
  <si>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</si>
  <si>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</si>
  <si>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</si>
  <si>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</si>
  <si>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</si>
  <si>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</si>
  <si>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</si>
  <si>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</si>
  <si>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</si>
  <si>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</si>
  <si>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</si>
  <si>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</si>
  <si>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</si>
  <si>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</si>
  <si>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</si>
  <si>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</si>
  <si>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</si>
  <si>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</si>
  <si>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</si>
  <si>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</si>
  <si>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</si>
  <si>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</si>
  <si>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</si>
  <si>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</si>
  <si>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</si>
  <si>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</si>
  <si>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</si>
  <si>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</si>
  <si>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</si>
  <si>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</si>
  <si>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</si>
  <si>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</si>
  <si>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</si>
  <si>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</si>
  <si>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</si>
  <si>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</si>
  <si>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</si>
  <si>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</si>
  <si>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</si>
  <si>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</si>
  <si>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</si>
  <si>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</si>
  <si>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</si>
  <si>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</si>
  <si>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</si>
  <si>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</si>
  <si>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</si>
  <si>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</si>
  <si>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</si>
  <si>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</si>
  <si>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</si>
  <si>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</si>
  <si>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</si>
  <si>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</si>
  <si>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</si>
  <si>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</si>
  <si>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</si>
  <si>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</si>
  <si>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</si>
  <si>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</si>
  <si>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</si>
  <si>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</si>
  <si>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</si>
  <si>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</si>
  <si>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</si>
  <si>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</si>
  <si>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</si>
  <si>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</si>
  <si>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</si>
  <si>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</si>
  <si>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</si>
  <si>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</si>
  <si>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</si>
  <si>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</si>
  <si>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</si>
  <si>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</si>
  <si>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</si>
  <si>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</si>
  <si>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</si>
  <si>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</si>
  <si>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</si>
  <si>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</si>
  <si>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</si>
  <si>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</si>
  <si>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</si>
  <si>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</si>
  <si>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</si>
  <si>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</si>
  <si>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</si>
  <si>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</si>
  <si>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</si>
  <si>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</si>
  <si>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</si>
  <si>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</si>
  <si>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</si>
  <si>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</si>
  <si>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</si>
  <si>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</si>
  <si>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</si>
  <si>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</si>
  <si>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</si>
  <si>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</si>
  <si>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</si>
  <si>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</si>
  <si>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</si>
  <si>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</si>
  <si>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</si>
  <si>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</si>
  <si>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</si>
  <si>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</si>
  <si>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</si>
  <si>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</si>
  <si>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</si>
  <si>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</si>
  <si>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</si>
  <si>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</si>
  <si>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</si>
  <si>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</si>
  <si>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</si>
  <si>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</si>
  <si>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</si>
  <si>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</si>
  <si>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</si>
  <si>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</si>
  <si>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</si>
  <si>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</si>
  <si>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</si>
  <si>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</si>
  <si>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</si>
  <si>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</si>
  <si>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</si>
  <si>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</si>
  <si>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</si>
  <si>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</si>
  <si>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</si>
  <si>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</si>
  <si>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</si>
  <si>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</si>
  <si>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</si>
  <si>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</si>
  <si>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</si>
  <si>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</si>
  <si>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</si>
  <si>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</si>
  <si>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</si>
  <si>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</si>
  <si>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</si>
  <si>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</si>
  <si>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</si>
  <si>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</si>
  <si>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</si>
  <si>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</si>
  <si>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</si>
  <si>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</si>
  <si>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</si>
  <si>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</si>
  <si>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</si>
  <si>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</si>
  <si>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</si>
  <si>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</si>
  <si>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</si>
  <si>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</si>
  <si>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</si>
  <si>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</si>
  <si>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</si>
  <si>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</si>
  <si>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</si>
  <si>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</si>
  <si>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</si>
  <si>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</si>
  <si>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</si>
  <si>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</si>
  <si>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</si>
  <si>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</si>
  <si>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</si>
  <si>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</si>
  <si>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</si>
  <si>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</si>
  <si>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</si>
  <si>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</si>
  <si>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</si>
  <si>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</si>
  <si>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</si>
  <si>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</si>
  <si>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</si>
  <si>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</si>
  <si>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</si>
  <si>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</si>
  <si>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</si>
  <si>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</si>
  <si>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</si>
  <si>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</si>
  <si>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</si>
  <si>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</si>
  <si>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</si>
  <si>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</si>
  <si>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</si>
  <si>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</si>
  <si>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</si>
  <si>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</si>
  <si>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</si>
  <si>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</si>
  <si>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</si>
  <si>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</si>
  <si>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</si>
  <si>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</si>
  <si>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</si>
  <si>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</si>
  <si>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</si>
  <si>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</si>
  <si>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</si>
  <si>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</si>
  <si>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</si>
  <si>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</si>
  <si>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</si>
  <si>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</si>
  <si>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</si>
  <si>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</si>
  <si>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</si>
  <si>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</si>
  <si>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</si>
  <si>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</si>
  <si>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</si>
  <si>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</si>
  <si>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</si>
  <si>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</si>
  <si>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</si>
  <si>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</si>
  <si>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</si>
  <si>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</si>
  <si>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</si>
  <si>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</si>
  <si>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</si>
  <si>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</si>
  <si>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</si>
  <si>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</si>
  <si>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</si>
  <si>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</si>
  <si>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</si>
  <si>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</si>
  <si>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</si>
  <si>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</si>
  <si>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</si>
  <si>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</si>
  <si>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</si>
  <si>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</si>
  <si>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</si>
  <si>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</si>
  <si>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</si>
  <si>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</si>
  <si>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</si>
  <si>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</si>
  <si>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</si>
  <si>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</si>
  <si>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</si>
  <si>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</si>
  <si>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</si>
  <si>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</si>
  <si>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</si>
  <si>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</si>
  <si>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</si>
  <si>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</si>
  <si>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</si>
  <si>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</si>
  <si>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</si>
  <si>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</si>
  <si>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</si>
  <si>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</si>
  <si>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</si>
  <si>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</si>
  <si>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</si>
  <si>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</si>
  <si>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</si>
  <si>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</si>
  <si>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</si>
  <si>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</si>
  <si>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</si>
  <si>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</si>
  <si>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</si>
  <si>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</si>
  <si>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</si>
  <si>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</si>
  <si>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</si>
  <si>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</si>
  <si>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</si>
  <si>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</si>
  <si>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</si>
  <si>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</si>
  <si>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</si>
  <si>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</si>
  <si>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</si>
  <si>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</si>
  <si>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</si>
  <si>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</si>
  <si>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</si>
  <si>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</si>
  <si>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</si>
  <si>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</si>
  <si>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</si>
  <si>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</si>
  <si>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</si>
  <si>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</si>
  <si>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</si>
  <si>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</si>
  <si>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</si>
  <si>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</si>
  <si>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</si>
  <si>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</si>
  <si>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</si>
  <si>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</si>
  <si>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</si>
  <si>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</si>
  <si>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</si>
  <si>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</si>
  <si>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</si>
  <si>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</si>
  <si>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</si>
  <si>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</si>
  <si>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</si>
  <si>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</si>
  <si>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</si>
  <si>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</si>
  <si>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</si>
  <si>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</si>
  <si>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</si>
  <si>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</si>
  <si>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</si>
  <si>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</si>
  <si>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</si>
  <si>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</si>
  <si>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</si>
  <si>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</si>
  <si>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</si>
  <si>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</si>
  <si>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</si>
  <si>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</si>
  <si>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</si>
  <si>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</si>
  <si>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</si>
  <si>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</si>
  <si>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</si>
  <si>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</si>
  <si>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</si>
  <si>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</si>
  <si>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</si>
  <si>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</si>
  <si>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</si>
  <si>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</si>
  <si>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</si>
  <si>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</si>
  <si>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</si>
  <si>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</si>
  <si>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</si>
  <si>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</si>
  <si>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</si>
  <si>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</si>
  <si>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</si>
  <si>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</si>
  <si>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</si>
  <si>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</si>
  <si>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</si>
  <si>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</si>
  <si>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</si>
  <si>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</si>
  <si>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</si>
  <si>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</si>
  <si>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</si>
  <si>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</si>
  <si>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</si>
  <si>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</si>
  <si>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</si>
  <si>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</si>
  <si>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</si>
  <si>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</si>
  <si>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</si>
  <si>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</si>
  <si>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</si>
  <si>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</si>
  <si>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</si>
  <si>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</si>
  <si>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</si>
  <si>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</si>
  <si>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</si>
  <si>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</si>
  <si>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</si>
  <si>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</si>
  <si>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</si>
  <si>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</si>
  <si>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</si>
  <si>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</si>
  <si>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</si>
  <si>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</si>
  <si>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</si>
  <si>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</si>
  <si>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</si>
  <si>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</si>
  <si>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</si>
  <si>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</si>
  <si>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</si>
  <si>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</si>
  <si>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</si>
  <si>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</si>
  <si>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</si>
  <si>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</si>
  <si>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</si>
  <si>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</si>
  <si>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</si>
  <si>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</si>
  <si>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</si>
  <si>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</si>
  <si>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</si>
  <si>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</si>
  <si>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</si>
  <si>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</si>
  <si>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</si>
  <si>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</si>
  <si>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</si>
  <si>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</si>
  <si>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</si>
  <si>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</si>
  <si>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</si>
  <si>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</si>
  <si>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</si>
  <si>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</si>
  <si>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</si>
  <si>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</si>
  <si>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</si>
  <si>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</si>
  <si>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</si>
  <si>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</si>
  <si>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</si>
  <si>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</si>
  <si>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</si>
  <si>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</si>
  <si>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</si>
  <si>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</si>
  <si>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</si>
  <si>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</si>
  <si>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</si>
  <si>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</si>
  <si>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</si>
  <si>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</si>
  <si>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</si>
  <si>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</si>
  <si>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</si>
  <si>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</si>
  <si>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</si>
  <si>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</si>
  <si>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</si>
  <si>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</si>
  <si>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</si>
  <si>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</si>
  <si>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</si>
  <si>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</si>
  <si>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</si>
  <si>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</si>
  <si>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</si>
  <si>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</si>
  <si>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</si>
  <si>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</si>
  <si>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</si>
  <si>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</si>
  <si>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</si>
  <si>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</si>
  <si>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</si>
  <si>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</si>
  <si>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</si>
  <si>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</si>
  <si>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</si>
  <si>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</si>
  <si>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</si>
  <si>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</si>
  <si>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</si>
  <si>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</si>
  <si>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</si>
  <si>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</si>
  <si>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</si>
  <si>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</si>
  <si>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</si>
  <si>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</si>
  <si>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</si>
  <si>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</si>
  <si>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</si>
  <si>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</si>
  <si>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</si>
  <si>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</si>
  <si>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</si>
  <si>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</si>
  <si>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</si>
  <si>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</si>
  <si>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</si>
  <si>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</si>
  <si>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</si>
  <si>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</si>
  <si>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</si>
  <si>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</si>
  <si>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</si>
  <si>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</si>
  <si>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</si>
  <si>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</si>
  <si>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</si>
  <si>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</si>
  <si>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</si>
  <si>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</si>
  <si>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</si>
  <si>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</si>
  <si>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</si>
  <si>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</si>
  <si>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</si>
  <si>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</si>
  <si>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</si>
  <si>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</si>
  <si>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</si>
  <si>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</si>
  <si>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</si>
  <si>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</si>
  <si>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</si>
  <si>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</si>
  <si>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</si>
  <si>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</si>
  <si>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</si>
  <si>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</si>
  <si>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</si>
  <si>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</si>
  <si>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</si>
  <si>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</si>
  <si>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</si>
  <si>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</si>
  <si>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</si>
  <si>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</si>
  <si>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</si>
  <si>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</si>
  <si>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</si>
  <si>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</si>
  <si>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</si>
  <si>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</si>
  <si>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</si>
  <si>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</si>
  <si>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</si>
  <si>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</si>
  <si>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</si>
  <si>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</si>
  <si>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</si>
  <si>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</si>
  <si>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</si>
  <si>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</si>
  <si>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</si>
  <si>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</si>
  <si>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</si>
  <si>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</si>
  <si>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</si>
  <si>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</si>
  <si>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</si>
  <si>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</si>
  <si>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</si>
  <si>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</si>
  <si>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</si>
  <si>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</si>
  <si>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</si>
  <si>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</si>
  <si>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</si>
  <si>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</si>
  <si>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</si>
  <si>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</si>
  <si>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</si>
  <si>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</si>
  <si>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</si>
  <si>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</si>
  <si>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</si>
  <si>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</si>
  <si>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</si>
  <si>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</si>
  <si>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</si>
  <si>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</si>
  <si>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</si>
  <si>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</si>
  <si>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</si>
  <si>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</si>
  <si>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</si>
  <si>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</si>
  <si>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</si>
  <si>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</si>
  <si>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</si>
  <si>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</si>
  <si>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</si>
  <si>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</si>
  <si>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</si>
  <si>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</si>
  <si>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</si>
  <si>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</si>
  <si>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</si>
  <si>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</si>
  <si>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</si>
  <si>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</si>
  <si>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</si>
  <si>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</si>
  <si>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</si>
  <si>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</si>
  <si>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</si>
  <si>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</si>
  <si>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</si>
  <si>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</si>
  <si>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</si>
  <si>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</si>
  <si>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</si>
  <si>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</si>
  <si>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</si>
  <si>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</si>
  <si>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</si>
  <si>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</si>
  <si>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</si>
  <si>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</si>
  <si>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</si>
  <si>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</si>
  <si>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</si>
  <si>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</si>
  <si>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</si>
  <si>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</si>
  <si>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</si>
  <si>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</si>
  <si>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</si>
  <si>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</si>
  <si>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</si>
  <si>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</si>
  <si>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</si>
  <si>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</si>
  <si>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</si>
  <si>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</si>
  <si>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</si>
  <si>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</si>
  <si>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</si>
  <si>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</si>
  <si>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</si>
  <si>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</si>
  <si>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</si>
  <si>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</si>
  <si>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</si>
  <si>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</si>
  <si>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</si>
  <si>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</si>
  <si>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</si>
  <si>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</si>
  <si>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</si>
  <si>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</si>
  <si>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</si>
  <si>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</si>
  <si>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</si>
  <si>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</si>
  <si>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</si>
  <si>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</si>
  <si>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</si>
  <si>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</si>
  <si>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</si>
  <si>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</si>
  <si>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</si>
  <si>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</si>
  <si>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</si>
  <si>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</si>
  <si>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</si>
  <si>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</si>
  <si>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</si>
  <si>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</si>
  <si>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</si>
  <si>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</si>
  <si>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</si>
  <si>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</si>
  <si>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</si>
  <si>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</si>
  <si>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</si>
  <si>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</si>
  <si>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</si>
  <si>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</si>
  <si>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</si>
  <si>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</si>
  <si>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</si>
  <si>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</si>
  <si>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</si>
  <si>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</si>
  <si>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</si>
  <si>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</si>
  <si>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</si>
  <si>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</si>
  <si>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</si>
  <si>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</si>
  <si>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</si>
  <si>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</si>
  <si>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</si>
  <si>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</si>
  <si>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</si>
  <si>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</si>
  <si>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</si>
  <si>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</si>
  <si>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</si>
  <si>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</si>
  <si>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</si>
  <si>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</si>
  <si>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</si>
  <si>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</si>
  <si>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</si>
  <si>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</si>
  <si>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</si>
  <si>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</si>
  <si>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</si>
  <si>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</si>
  <si>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</si>
  <si>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</si>
  <si>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</si>
  <si>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</si>
  <si>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</si>
  <si>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</si>
  <si>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</si>
  <si>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</si>
  <si>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</si>
  <si>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</si>
  <si>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</si>
  <si>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</si>
  <si>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</si>
  <si>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</si>
  <si>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</si>
  <si>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</si>
  <si>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</si>
  <si>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</si>
  <si>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</si>
  <si>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</si>
  <si>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</si>
  <si>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</si>
  <si>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</si>
  <si>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</si>
  <si>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</si>
  <si>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</si>
  <si>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</si>
  <si>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</si>
  <si>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</si>
  <si>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</si>
  <si>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</si>
  <si>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</si>
  <si>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</si>
  <si>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</si>
  <si>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</si>
  <si>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</si>
  <si>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</si>
  <si>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</si>
  <si>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</si>
  <si>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</si>
  <si>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</si>
  <si>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</si>
  <si>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</si>
  <si>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</si>
  <si>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</si>
  <si>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</si>
  <si>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</si>
  <si>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</si>
  <si>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</si>
  <si>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</si>
  <si>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</si>
  <si>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</si>
  <si>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</si>
  <si>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</si>
  <si>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</si>
  <si>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</si>
  <si>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</si>
  <si>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</si>
  <si>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</si>
  <si>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</si>
  <si>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</si>
  <si>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</si>
  <si>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</si>
  <si>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</si>
  <si>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</si>
  <si>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</si>
  <si>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</si>
  <si>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</si>
  <si>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</si>
  <si>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</si>
  <si>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</si>
  <si>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</si>
  <si>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</si>
  <si>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</si>
  <si>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</si>
  <si>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</si>
  <si>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</si>
  <si>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</si>
  <si>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</si>
  <si>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</si>
  <si>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</si>
  <si>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</si>
  <si>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</si>
  <si>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</si>
  <si>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</si>
  <si>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</si>
  <si>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</si>
  <si>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</si>
  <si>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</si>
  <si>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</si>
  <si>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</si>
  <si>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</si>
  <si>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</si>
  <si>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</si>
  <si>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</si>
  <si>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</si>
  <si>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</si>
  <si>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</si>
  <si>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</si>
  <si>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</si>
  <si>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</si>
  <si>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</si>
  <si>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</si>
  <si>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</si>
  <si>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</si>
  <si>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</si>
  <si>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</si>
  <si>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</si>
  <si>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</si>
  <si>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</si>
  <si>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</si>
  <si>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</si>
  <si>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</si>
  <si>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</si>
  <si>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</si>
  <si>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</si>
  <si>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</si>
  <si>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</si>
  <si>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</si>
  <si>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</si>
  <si>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</si>
  <si>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</si>
  <si>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</si>
  <si>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</si>
  <si>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</si>
  <si>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</si>
  <si>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</si>
  <si>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</si>
  <si>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</si>
  <si>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</si>
  <si>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</si>
  <si>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</si>
  <si>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</si>
  <si>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</si>
  <si>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</si>
  <si>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</si>
  <si>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</si>
  <si>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</si>
  <si>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</si>
  <si>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</si>
  <si>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</si>
  <si>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</si>
  <si>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</si>
  <si>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</si>
  <si>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</si>
  <si>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</si>
  <si>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</si>
  <si>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</si>
  <si>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</si>
  <si>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</si>
  <si>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</si>
  <si>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</si>
  <si>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</si>
  <si>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</si>
  <si>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</si>
  <si>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</si>
  <si>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</si>
  <si>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</si>
  <si>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</si>
  <si>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</si>
  <si>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</si>
  <si>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</si>
  <si>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</si>
  <si>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</si>
  <si>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</si>
  <si>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</si>
  <si>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</si>
  <si>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</si>
  <si>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</si>
  <si>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</si>
  <si>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</si>
  <si>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</si>
  <si>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</si>
  <si>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</si>
  <si>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</si>
  <si>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</si>
  <si>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</si>
  <si>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</si>
  <si>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</si>
  <si>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</si>
  <si>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</si>
  <si>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</si>
  <si>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</si>
  <si>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</si>
  <si>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</si>
  <si>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</si>
  <si>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</si>
  <si>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</si>
  <si>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</si>
  <si>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</si>
  <si>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</si>
  <si>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</si>
  <si>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</si>
  <si>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</si>
  <si>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</si>
  <si>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</si>
  <si>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</si>
  <si>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</si>
  <si>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</si>
  <si>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</si>
  <si>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</si>
  <si>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</si>
  <si>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</si>
  <si>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</si>
  <si>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</si>
  <si>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</si>
  <si>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</si>
  <si>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</si>
  <si>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</si>
  <si>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</si>
  <si>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</si>
  <si>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</si>
  <si>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</si>
  <si>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</si>
  <si>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</si>
  <si>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</si>
  <si>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</si>
  <si>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</si>
  <si>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</si>
  <si>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</si>
  <si>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</si>
  <si>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</si>
  <si>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</si>
  <si>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</si>
  <si>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</si>
  <si>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</si>
  <si>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</si>
  <si>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</si>
  <si>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</si>
  <si>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</si>
  <si>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</si>
  <si>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</si>
  <si>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</si>
  <si>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</si>
  <si>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</si>
  <si>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</si>
  <si>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</si>
  <si>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</si>
  <si>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</si>
  <si>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</si>
  <si>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</si>
  <si>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</si>
  <si>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</si>
  <si>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</si>
  <si>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</si>
  <si>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</si>
  <si>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</si>
  <si>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</si>
  <si>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</si>
  <si>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</si>
  <si>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</si>
  <si>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</si>
  <si>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</si>
  <si>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</si>
  <si>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</si>
  <si>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</si>
  <si>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</si>
  <si>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</si>
  <si>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</si>
  <si>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</si>
  <si>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</si>
  <si>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</si>
  <si>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</si>
  <si>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</si>
  <si>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</si>
  <si>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</si>
  <si>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</si>
  <si>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</si>
  <si>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</si>
  <si>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</si>
  <si>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</si>
  <si>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</si>
  <si>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</si>
  <si>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</si>
  <si>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</si>
  <si>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</si>
  <si>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</si>
  <si>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</si>
  <si>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</si>
  <si>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</si>
  <si>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</si>
  <si>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</si>
  <si>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</si>
  <si>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</si>
  <si>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</si>
  <si>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</si>
  <si>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</si>
  <si>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</si>
  <si>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</si>
  <si>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</si>
  <si>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</si>
  <si>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</si>
  <si>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</si>
  <si>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</si>
  <si>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</si>
  <si>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</si>
  <si>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</si>
  <si>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</si>
  <si>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</si>
  <si>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</si>
  <si>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</si>
  <si>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</si>
  <si>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</si>
  <si>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</si>
  <si>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</si>
  <si>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</si>
  <si>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</si>
  <si>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</si>
  <si>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</si>
  <si>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</si>
  <si>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</si>
  <si>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</si>
  <si>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</si>
  <si>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</si>
  <si>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</si>
  <si>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</si>
  <si>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</si>
  <si>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</si>
  <si>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</si>
  <si>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</si>
  <si>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</si>
  <si>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</si>
  <si>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</si>
  <si>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</si>
  <si>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</si>
  <si>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</si>
  <si>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</si>
  <si>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</si>
  <si>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</si>
  <si>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</si>
  <si>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</si>
  <si>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</si>
  <si>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</si>
  <si>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</si>
  <si>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</si>
  <si>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</si>
  <si>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</si>
  <si>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</si>
  <si>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</si>
  <si>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</si>
  <si>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</si>
  <si>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</si>
  <si>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</si>
  <si>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</si>
  <si>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</si>
  <si>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</si>
  <si>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</si>
  <si>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</si>
  <si>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</si>
  <si>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</si>
  <si>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</si>
  <si>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</si>
  <si>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</si>
  <si>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</si>
  <si>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</si>
  <si>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</si>
  <si>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</si>
  <si>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</si>
  <si>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</si>
  <si>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</si>
  <si>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</si>
  <si>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</si>
  <si>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</si>
  <si>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</si>
  <si>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</si>
  <si>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</si>
  <si>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</si>
  <si>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</si>
  <si>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</si>
  <si>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</si>
  <si>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</si>
  <si>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</si>
  <si>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</si>
  <si>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</si>
  <si>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</si>
  <si>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</si>
  <si>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</si>
  <si>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</si>
  <si>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</si>
  <si>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</si>
  <si>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</si>
  <si>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</si>
  <si>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</si>
  <si>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</si>
  <si>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</si>
  <si>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</si>
  <si>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</si>
  <si>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</si>
  <si>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</si>
  <si>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</si>
  <si>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</si>
  <si>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</si>
  <si>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</si>
  <si>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</si>
  <si>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</si>
  <si>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</si>
  <si>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</si>
  <si>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</si>
  <si>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</si>
  <si>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</si>
  <si>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</si>
  <si>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</si>
  <si>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</si>
  <si>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</si>
  <si>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</si>
  <si>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</si>
  <si>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</si>
  <si>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</si>
  <si>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</si>
  <si>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</si>
  <si>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</si>
  <si>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</si>
  <si>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</si>
  <si>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</si>
  <si>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</si>
  <si>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</si>
  <si>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</si>
  <si>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</si>
  <si>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</si>
  <si>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</si>
  <si>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</si>
  <si>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</si>
  <si>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</si>
  <si>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</si>
  <si>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</si>
  <si>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</si>
  <si>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</si>
  <si>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</si>
  <si>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</si>
  <si>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</si>
  <si>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</si>
  <si>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</si>
  <si>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</si>
  <si>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</si>
  <si>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</si>
  <si>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</si>
  <si>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</si>
  <si>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</si>
  <si>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</si>
  <si>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</si>
  <si>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</si>
  <si>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</si>
  <si>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</si>
  <si>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</si>
  <si>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</si>
  <si>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</si>
  <si>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</si>
  <si>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</si>
  <si>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</si>
  <si>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</si>
  <si>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</si>
  <si>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</si>
  <si>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</si>
  <si>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</si>
  <si>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</si>
  <si>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</si>
  <si>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</si>
  <si>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</si>
  <si>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</si>
  <si>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</si>
  <si>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</si>
  <si>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</si>
  <si>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</si>
  <si>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</si>
  <si>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</si>
  <si>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</si>
  <si>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</si>
  <si>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</si>
  <si>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</si>
  <si>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</si>
  <si>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</si>
  <si>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</si>
  <si>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</si>
  <si>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</si>
  <si>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</si>
  <si>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</si>
  <si>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</si>
  <si>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</si>
  <si>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</si>
  <si>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</si>
  <si>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</si>
  <si>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</si>
  <si>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</si>
  <si>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</si>
  <si>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</si>
  <si>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</si>
  <si>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</si>
  <si>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</si>
  <si>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</si>
  <si>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</si>
  <si>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</si>
  <si>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</si>
  <si>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</si>
  <si>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</si>
  <si>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</si>
  <si>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</si>
  <si>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</si>
  <si>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</si>
  <si>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</si>
  <si>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</si>
  <si>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</si>
  <si>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</si>
  <si>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</si>
  <si>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</si>
  <si>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</si>
  <si>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</si>
  <si>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</si>
  <si>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</si>
  <si>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</si>
  <si>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</si>
  <si>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</si>
  <si>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</si>
  <si>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</si>
  <si>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</si>
  <si>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</si>
  <si>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</si>
  <si>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</si>
  <si>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</si>
  <si>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</si>
  <si>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</si>
  <si>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</si>
  <si>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</si>
  <si>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</si>
  <si>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</si>
  <si>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</si>
  <si>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</si>
  <si>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</si>
  <si>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</si>
  <si>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</si>
  <si>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</si>
  <si>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</si>
  <si>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</si>
  <si>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</si>
  <si>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</si>
  <si>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</si>
  <si>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</si>
  <si>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</si>
  <si>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</si>
  <si>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</si>
  <si>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</si>
  <si>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</si>
  <si>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</si>
  <si>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</si>
  <si>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</si>
  <si>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</si>
  <si>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</si>
  <si>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</si>
  <si>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</si>
  <si>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</si>
  <si>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</si>
  <si>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</si>
  <si>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</si>
  <si>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</si>
  <si>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</si>
  <si>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</si>
  <si>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</si>
  <si>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</si>
  <si>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</si>
  <si>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</si>
  <si>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</si>
  <si>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</si>
  <si>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</si>
  <si>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</si>
  <si>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</si>
  <si>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</si>
  <si>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</si>
  <si>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</si>
  <si>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</si>
  <si>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</si>
  <si>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</si>
  <si>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</si>
  <si>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</si>
  <si>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</si>
  <si>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</si>
  <si>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</si>
  <si>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</si>
  <si>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</si>
  <si>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</si>
  <si>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</si>
  <si>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</si>
  <si>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</si>
  <si>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</si>
  <si>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</si>
  <si>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</si>
  <si>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</si>
  <si>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</si>
  <si>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</si>
  <si>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</si>
  <si>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</si>
  <si>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</si>
  <si>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</si>
  <si>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</si>
  <si>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</si>
  <si>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</si>
  <si>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</si>
  <si>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</si>
  <si>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</si>
  <si>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</si>
  <si>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</si>
  <si>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</si>
  <si>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</si>
  <si>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</si>
  <si>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</si>
  <si>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</si>
  <si>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</si>
  <si>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</si>
  <si>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</si>
  <si>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</si>
  <si>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</si>
  <si>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</si>
  <si>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</si>
  <si>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</si>
  <si>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</si>
  <si>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</si>
  <si>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</si>
  <si>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</si>
  <si>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</si>
  <si>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</si>
  <si>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</si>
  <si>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</si>
  <si>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</si>
  <si>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</si>
  <si>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</si>
  <si>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</si>
  <si>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</si>
  <si>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</si>
  <si>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</si>
  <si>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</si>
  <si>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</si>
  <si>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</si>
  <si>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</si>
  <si>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</si>
  <si>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</si>
  <si>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</si>
  <si>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</si>
  <si>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</si>
  <si>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</si>
  <si>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</si>
  <si>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</si>
  <si>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</si>
  <si>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</si>
  <si>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</si>
  <si>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</si>
  <si>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</si>
  <si>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</si>
  <si>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</si>
  <si>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</si>
  <si>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</si>
  <si>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</si>
  <si>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</si>
  <si>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</si>
  <si>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</si>
  <si>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</si>
  <si>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</si>
  <si>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</si>
  <si>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</si>
  <si>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</si>
  <si>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</si>
  <si>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</si>
  <si>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</si>
  <si>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</si>
  <si>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</si>
  <si>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</si>
  <si>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</si>
  <si>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</si>
  <si>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</si>
  <si>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</si>
  <si>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</si>
  <si>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</si>
  <si>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</si>
  <si>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</si>
  <si>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</si>
  <si>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</si>
  <si>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</si>
  <si>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</si>
  <si>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</si>
  <si>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</si>
  <si>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</si>
  <si>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</si>
  <si>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</si>
  <si>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</si>
  <si>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</si>
  <si>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</si>
  <si>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</si>
  <si>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</si>
  <si>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</si>
  <si>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</si>
  <si>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</si>
  <si>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</si>
  <si>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</si>
  <si>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</si>
  <si>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</si>
  <si>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</si>
  <si>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</si>
  <si>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</si>
  <si>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</si>
  <si>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</si>
  <si>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</si>
  <si>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</si>
  <si>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</si>
  <si>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</si>
  <si>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</si>
  <si>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</si>
  <si>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</si>
  <si>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</si>
  <si>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</si>
  <si>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</si>
  <si>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</si>
  <si>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</si>
  <si>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</si>
  <si>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</si>
  <si>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</si>
  <si>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</si>
  <si>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</si>
  <si>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</si>
  <si>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</si>
  <si>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</si>
  <si>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</si>
  <si>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</si>
  <si>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</si>
  <si>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</si>
  <si>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</si>
  <si>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</si>
  <si>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</si>
  <si>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</si>
  <si>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</si>
  <si>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</si>
  <si>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</si>
  <si>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</si>
  <si>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</si>
  <si>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</si>
  <si>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</si>
  <si>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</si>
  <si>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</si>
  <si>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</si>
  <si>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</si>
  <si>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</si>
  <si>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</si>
  <si>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</si>
  <si>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</si>
  <si>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</si>
  <si>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</si>
  <si>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</si>
  <si>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</si>
  <si>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</si>
  <si>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</si>
  <si>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</si>
  <si>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</si>
  <si>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</si>
  <si>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</si>
  <si>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</si>
  <si>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</si>
  <si>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</si>
  <si>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</si>
  <si>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</si>
  <si>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</si>
  <si>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</si>
  <si>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</si>
  <si>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</si>
  <si>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</si>
  <si>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</si>
  <si>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</si>
  <si>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</si>
  <si>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</si>
  <si>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</si>
  <si>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</si>
  <si>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</si>
  <si>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</si>
  <si>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</si>
  <si>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</si>
  <si>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</si>
  <si>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</si>
  <si>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</si>
  <si>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</si>
  <si>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</si>
  <si>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</si>
  <si>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</si>
  <si>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</si>
  <si>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</si>
  <si>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</si>
  <si>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</si>
  <si>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</si>
  <si>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</si>
  <si>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</si>
  <si>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</si>
  <si>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</si>
  <si>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</si>
  <si>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</si>
  <si>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</si>
  <si>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</si>
  <si>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</si>
  <si>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</si>
  <si>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</si>
  <si>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</si>
  <si>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</si>
  <si>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</si>
  <si>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</si>
  <si>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</si>
  <si>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</si>
  <si>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</si>
  <si>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</si>
  <si>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</si>
  <si>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</si>
  <si>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</si>
  <si>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</si>
  <si>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</si>
  <si>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</si>
  <si>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</si>
  <si>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</si>
  <si>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</si>
  <si>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</si>
  <si>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</si>
  <si>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</si>
  <si>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</si>
  <si>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</si>
  <si>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</si>
  <si>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</si>
  <si>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</si>
  <si>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</si>
  <si>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</si>
  <si>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</si>
  <si>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</si>
  <si>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</si>
  <si>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</si>
  <si>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</si>
  <si>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</si>
  <si>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</si>
  <si>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</si>
  <si>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</si>
  <si>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</si>
  <si>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</si>
  <si>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</si>
  <si>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</si>
  <si>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</si>
  <si>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</si>
  <si>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</si>
  <si>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</si>
  <si>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</si>
  <si>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</si>
  <si>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</si>
  <si>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</si>
  <si>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</si>
  <si>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</si>
  <si>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</si>
  <si>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</si>
  <si>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</si>
  <si>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</si>
  <si>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</si>
  <si>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</si>
  <si>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</si>
  <si>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</si>
  <si>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</si>
  <si>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</si>
  <si>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</si>
  <si>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</si>
  <si>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</si>
  <si>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</si>
  <si>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</si>
  <si>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</si>
  <si>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</si>
  <si>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</si>
  <si>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</si>
  <si>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</si>
  <si>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</si>
  <si>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</si>
  <si>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</si>
  <si>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</si>
  <si>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</si>
  <si>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</si>
  <si>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</si>
  <si>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</si>
  <si>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</si>
  <si>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</si>
  <si>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</si>
  <si>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</si>
  <si>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</si>
  <si>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</si>
  <si>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</si>
  <si>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</si>
  <si>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</si>
  <si>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</si>
  <si>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</si>
  <si>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</si>
  <si>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</si>
  <si>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</si>
  <si>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</si>
  <si>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</si>
  <si>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</si>
  <si>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</si>
  <si>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</si>
  <si>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</si>
  <si>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</si>
  <si>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</si>
  <si>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</si>
  <si>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</si>
  <si>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</si>
  <si>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</si>
  <si>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</si>
  <si>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</si>
  <si>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</si>
  <si>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</si>
  <si>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</si>
  <si>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</si>
  <si>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</si>
  <si>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</si>
  <si>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</si>
  <si>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</si>
  <si>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</si>
  <si>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</si>
  <si>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</si>
  <si>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</si>
  <si>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</si>
  <si>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</si>
  <si>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</si>
  <si>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</si>
  <si>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</si>
  <si>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</si>
  <si>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</si>
  <si>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</si>
  <si>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</si>
  <si>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</si>
  <si>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</si>
  <si>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</si>
  <si>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</si>
  <si>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</si>
  <si>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</si>
  <si>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</si>
  <si>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</si>
  <si>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</si>
  <si>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</si>
  <si>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</si>
  <si>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</si>
  <si>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</si>
  <si>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</si>
  <si>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</si>
  <si>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</si>
  <si>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</si>
  <si>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</si>
  <si>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</si>
  <si>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</si>
  <si>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</si>
  <si>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</si>
  <si>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</si>
  <si>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</si>
  <si>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</si>
  <si>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</si>
  <si>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</si>
  <si>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</si>
  <si>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</si>
  <si>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</si>
  <si>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</si>
  <si>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</si>
  <si>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</si>
  <si>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</si>
  <si>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</si>
  <si>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</si>
  <si>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</si>
  <si>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</si>
  <si>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</si>
  <si>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</si>
  <si>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</si>
  <si>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</si>
  <si>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</si>
  <si>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</si>
  <si>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</si>
  <si>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</si>
  <si>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</si>
  <si>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</si>
  <si>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</si>
  <si>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</si>
  <si>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</si>
  <si>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</si>
  <si>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</si>
  <si>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</si>
  <si>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</si>
  <si>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</si>
  <si>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</si>
  <si>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</si>
  <si>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</si>
  <si>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</si>
  <si>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</si>
  <si>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</si>
  <si>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</si>
  <si>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</si>
  <si>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</si>
  <si>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</si>
  <si>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</si>
  <si>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</si>
  <si>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</si>
  <si>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</si>
  <si>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</si>
  <si>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</si>
  <si>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</si>
  <si>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</si>
  <si>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</si>
  <si>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</si>
  <si>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</si>
  <si>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</si>
  <si>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</si>
  <si>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</si>
  <si>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</si>
  <si>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</si>
  <si>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</si>
  <si>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</si>
  <si>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</si>
  <si>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</si>
  <si>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</si>
  <si>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</si>
  <si>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</si>
  <si>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</si>
  <si>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</si>
  <si>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</si>
  <si>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</si>
  <si>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</si>
  <si>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</si>
  <si>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</si>
  <si>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</si>
  <si>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</si>
  <si>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</si>
  <si>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</si>
  <si>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</si>
  <si>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</si>
  <si>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</si>
  <si>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</si>
  <si>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</si>
  <si>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</si>
  <si>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</si>
  <si>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</si>
  <si>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</si>
  <si>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</si>
  <si>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</si>
  <si>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</si>
  <si>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</si>
  <si>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</si>
  <si>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</si>
  <si>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</si>
  <si>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</si>
  <si>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</si>
  <si>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</si>
  <si>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</si>
  <si>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</si>
  <si>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</si>
  <si>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</si>
  <si>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</si>
  <si>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</si>
  <si>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</si>
  <si>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</si>
  <si>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</si>
  <si>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</si>
  <si>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</si>
  <si>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</si>
  <si>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</si>
  <si>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</si>
  <si>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</si>
  <si>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</si>
  <si>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</si>
  <si>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</si>
  <si>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</si>
  <si>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</si>
  <si>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</si>
  <si>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</si>
  <si>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</si>
  <si>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</si>
  <si>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</si>
  <si>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</si>
  <si>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</si>
  <si>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</si>
  <si>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</si>
  <si>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</si>
  <si>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</si>
  <si>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</si>
  <si>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</si>
  <si>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</si>
  <si>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</si>
  <si>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</si>
  <si>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</si>
  <si>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</si>
  <si>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</si>
  <si>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</si>
  <si>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</si>
  <si>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</si>
  <si>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</si>
  <si>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</si>
  <si>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</si>
  <si>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</si>
  <si>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</si>
  <si>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</si>
  <si>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</si>
  <si>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</si>
  <si>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</si>
  <si>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</si>
  <si>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</si>
  <si>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</si>
  <si>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</si>
  <si>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</si>
  <si>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</si>
  <si>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</si>
  <si>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</si>
  <si>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</si>
  <si>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</si>
  <si>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</si>
  <si>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</si>
  <si>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</si>
  <si>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</si>
  <si>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</si>
  <si>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</si>
  <si>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</si>
  <si>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</si>
  <si>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</si>
  <si>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</si>
  <si>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</si>
  <si>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</si>
  <si>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</si>
  <si>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</si>
  <si>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</si>
  <si>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</si>
  <si>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</si>
  <si>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</si>
  <si>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</si>
  <si>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</si>
  <si>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</si>
  <si>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</si>
  <si>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</si>
  <si>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</si>
  <si>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</si>
  <si>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</si>
  <si>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</si>
  <si>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</si>
  <si>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</si>
  <si>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</si>
  <si>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</si>
  <si>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</si>
  <si>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</si>
  <si>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</si>
  <si>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</si>
  <si>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</si>
  <si>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</si>
  <si>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</si>
  <si>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</si>
  <si>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</si>
  <si>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</si>
  <si>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</si>
  <si>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</si>
  <si>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</si>
  <si>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</si>
  <si>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</si>
  <si>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</si>
  <si>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</si>
  <si>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</si>
  <si>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</si>
  <si>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</si>
  <si>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</si>
  <si>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</si>
  <si>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</si>
  <si>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</si>
  <si>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</si>
  <si>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</si>
  <si>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</si>
  <si>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</si>
  <si>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</si>
  <si>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</si>
  <si>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</si>
  <si>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</si>
  <si>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</si>
  <si>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</si>
  <si>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</si>
  <si>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</si>
  <si>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</si>
  <si>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</si>
  <si>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</si>
  <si>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</si>
  <si>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</si>
  <si>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</si>
  <si>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</si>
  <si>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</si>
  <si>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</si>
  <si>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</si>
  <si>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</si>
  <si>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</si>
  <si>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</si>
  <si>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</si>
  <si>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</si>
  <si>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</si>
  <si>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</si>
  <si>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</si>
  <si>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</si>
  <si>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</si>
  <si>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</si>
  <si>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</si>
  <si>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</si>
  <si>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</si>
  <si>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</si>
  <si>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</si>
  <si>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</si>
  <si>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</si>
  <si>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</si>
  <si>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</si>
  <si>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</si>
  <si>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</si>
  <si>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</si>
  <si>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</si>
  <si>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</si>
  <si>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</si>
  <si>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</si>
  <si>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</si>
  <si>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</si>
  <si>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</si>
  <si>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</si>
  <si>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</si>
  <si>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</si>
  <si>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</si>
  <si>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</si>
  <si>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</si>
  <si>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</si>
  <si>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</si>
  <si>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</si>
  <si>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</si>
  <si>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</si>
  <si>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</si>
  <si>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</si>
  <si>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</si>
  <si>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</si>
  <si>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</si>
  <si>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</si>
  <si>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</si>
  <si>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</si>
  <si>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</si>
  <si>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</si>
  <si>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</si>
  <si>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</si>
  <si>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</si>
  <si>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</si>
  <si>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</si>
  <si>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</si>
  <si>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</si>
  <si>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</si>
  <si>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</si>
  <si>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</si>
  <si>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</si>
  <si>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</si>
  <si>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</si>
  <si>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</si>
  <si>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</si>
  <si>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</si>
  <si>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</si>
  <si>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</si>
  <si>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</si>
  <si>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</si>
  <si>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</si>
  <si>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</si>
  <si>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</si>
  <si>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</si>
  <si>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</si>
  <si>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</si>
  <si>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</si>
  <si>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</si>
  <si>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</si>
  <si>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</si>
  <si>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</si>
  <si>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</si>
  <si>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</si>
  <si>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</si>
  <si>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</si>
  <si>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</si>
  <si>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</si>
  <si>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</si>
  <si>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</si>
  <si>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</si>
  <si>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</si>
  <si>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</si>
  <si>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</si>
  <si>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</si>
  <si>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</si>
  <si>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</si>
  <si>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</si>
  <si>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</si>
  <si>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</si>
  <si>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</si>
  <si>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</si>
  <si>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</si>
  <si>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</si>
  <si>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</si>
  <si>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</si>
  <si>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</si>
  <si>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</si>
  <si>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</si>
  <si>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</si>
  <si>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</si>
  <si>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</si>
  <si>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</si>
  <si>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</si>
  <si>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</si>
  <si>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</si>
  <si>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</si>
  <si>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</si>
  <si>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</si>
  <si>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</si>
  <si>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</si>
  <si>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</si>
  <si>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</si>
  <si>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</si>
  <si>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</si>
  <si>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</si>
  <si>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</si>
  <si>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</si>
  <si>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</si>
  <si>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</si>
  <si>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</si>
  <si>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</si>
  <si>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</si>
  <si>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</si>
  <si>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</si>
  <si>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</si>
  <si>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</si>
  <si>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</si>
  <si>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</si>
  <si>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</si>
  <si>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</si>
  <si>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</si>
  <si>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</si>
  <si>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</si>
  <si>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</si>
  <si>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</si>
  <si>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</si>
  <si>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</si>
  <si>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</si>
  <si>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</si>
  <si>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</si>
  <si>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</si>
  <si>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</si>
  <si>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</si>
  <si>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</si>
  <si>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</si>
  <si>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</si>
  <si>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</si>
  <si>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</si>
  <si>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</si>
  <si>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</si>
  <si>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</si>
  <si>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</si>
  <si>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</si>
  <si>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</si>
  <si>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</si>
  <si>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</si>
  <si>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</si>
  <si>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</si>
  <si>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</si>
  <si>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</si>
  <si>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</si>
  <si>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</si>
  <si>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</si>
  <si>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</si>
  <si>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</si>
  <si>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</si>
  <si>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</si>
  <si>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</si>
  <si>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</si>
  <si>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</si>
  <si>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</si>
  <si>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</si>
  <si>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</si>
  <si>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</si>
  <si>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</si>
  <si>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</si>
  <si>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</si>
  <si>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</si>
  <si>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</si>
  <si>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</si>
  <si>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</si>
  <si>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</si>
  <si>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</si>
  <si>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</si>
  <si>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</si>
  <si>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</si>
  <si>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</si>
  <si>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</si>
  <si>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</si>
  <si>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</si>
  <si>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</si>
  <si>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</si>
  <si>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</si>
  <si>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</si>
  <si>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</si>
  <si>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</si>
  <si>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</si>
  <si>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</si>
  <si>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</si>
  <si>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</si>
  <si>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</si>
  <si>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</si>
  <si>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</si>
  <si>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</si>
  <si>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</si>
  <si>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</si>
  <si>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</si>
  <si>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</si>
  <si>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</si>
  <si>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</si>
  <si>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</si>
  <si>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</si>
  <si>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</si>
  <si>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</si>
  <si>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</si>
  <si>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</si>
  <si>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</si>
  <si>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</si>
  <si>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</si>
  <si>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</si>
  <si>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</si>
  <si>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</si>
  <si>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</si>
  <si>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</si>
  <si>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</si>
  <si>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</si>
  <si>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</si>
  <si>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</si>
  <si>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</si>
  <si>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</si>
  <si>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</si>
  <si>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</si>
  <si>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</si>
  <si>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</si>
  <si>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</si>
  <si>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</si>
  <si>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</si>
  <si>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</si>
  <si>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</si>
  <si>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</si>
  <si>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</si>
  <si>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</si>
  <si>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</si>
  <si>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</si>
  <si>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</si>
  <si>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</si>
  <si>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</si>
  <si>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</si>
  <si>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</si>
  <si>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</si>
  <si>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</si>
  <si>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</si>
  <si>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</si>
  <si>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</si>
  <si>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</si>
  <si>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</si>
  <si>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</si>
  <si>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</si>
  <si>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</si>
  <si>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</si>
  <si>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</si>
  <si>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</si>
  <si>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</si>
  <si>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</si>
  <si>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</si>
  <si>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</si>
  <si>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</si>
  <si>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</si>
  <si>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</si>
  <si>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</si>
  <si>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</si>
  <si>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</si>
  <si>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</si>
  <si>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</si>
  <si>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</si>
  <si>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</si>
  <si>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</si>
  <si>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</si>
  <si>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</si>
  <si>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</si>
  <si>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</si>
  <si>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</si>
  <si>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</si>
  <si>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</si>
  <si>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</si>
  <si>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</si>
  <si>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</si>
  <si>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</si>
  <si>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</si>
  <si>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</si>
  <si>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</si>
  <si>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</si>
  <si>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</si>
  <si>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</si>
  <si>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</si>
  <si>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</si>
  <si>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</si>
  <si>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</si>
  <si>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</si>
  <si>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</si>
  <si>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</si>
  <si>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</si>
  <si>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</si>
  <si>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</si>
  <si>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</si>
  <si>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</si>
  <si>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</si>
  <si>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</si>
  <si>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</si>
  <si>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</si>
  <si>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</si>
  <si>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</si>
  <si>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</si>
  <si>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</si>
  <si>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</si>
  <si>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</si>
  <si>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</si>
  <si>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</si>
  <si>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</si>
  <si>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</si>
  <si>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</si>
  <si>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</si>
  <si>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</si>
  <si>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</si>
  <si>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</si>
  <si>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</si>
  <si>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</si>
  <si>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</si>
  <si>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</si>
  <si>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</si>
  <si>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</si>
  <si>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</si>
  <si>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</si>
  <si>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</si>
  <si>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</si>
  <si>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</si>
  <si>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</si>
  <si>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</si>
  <si>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</si>
  <si>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</si>
  <si>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</si>
  <si>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</si>
  <si>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</si>
  <si>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</si>
  <si>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</si>
  <si>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</si>
  <si>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</si>
  <si>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</si>
  <si>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</si>
  <si>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</si>
  <si>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</si>
  <si>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</si>
  <si>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</si>
  <si>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</si>
  <si>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</si>
  <si>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</si>
  <si>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</si>
  <si>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</si>
  <si>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</si>
  <si>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</si>
  <si>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</si>
  <si>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</si>
  <si>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</si>
  <si>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</si>
  <si>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</si>
  <si>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</si>
  <si>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</si>
  <si>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</si>
  <si>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</si>
  <si>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</si>
  <si>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</si>
  <si>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</si>
  <si>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</si>
  <si>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</si>
  <si>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</si>
  <si>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</si>
  <si>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</si>
  <si>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</si>
  <si>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</si>
  <si>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</si>
  <si>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</si>
  <si>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</si>
  <si>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</si>
  <si>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</si>
  <si>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</si>
  <si>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</si>
  <si>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</si>
  <si>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</si>
  <si>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</si>
  <si>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</si>
  <si>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</si>
  <si>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</si>
  <si>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</si>
  <si>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</si>
  <si>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</si>
  <si>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</si>
  <si>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</si>
  <si>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</si>
  <si>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</si>
  <si>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</si>
  <si>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</si>
  <si>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</si>
  <si>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</si>
  <si>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</si>
  <si>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</si>
  <si>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</si>
  <si>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</si>
  <si>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</si>
  <si>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</si>
  <si>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</si>
  <si>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</si>
  <si>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</si>
  <si>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</si>
  <si>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</si>
  <si>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</si>
  <si>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</si>
  <si>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</si>
  <si>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</si>
  <si>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</si>
  <si>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</si>
  <si>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</si>
  <si>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</si>
  <si>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</si>
  <si>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</si>
  <si>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</si>
  <si>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</si>
  <si>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</si>
  <si>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</si>
  <si>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</si>
  <si>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</si>
  <si>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</si>
  <si>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</si>
  <si>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</si>
  <si>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</si>
  <si>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</si>
  <si>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</si>
  <si>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</si>
  <si>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</si>
  <si>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</si>
  <si>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</si>
  <si>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</si>
  <si>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</si>
  <si>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</si>
  <si>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</si>
  <si>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</si>
  <si>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</si>
  <si>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</si>
  <si>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</si>
  <si>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</si>
  <si>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</si>
  <si>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</si>
  <si>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</si>
  <si>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</si>
  <si>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</si>
  <si>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</si>
  <si>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</si>
  <si>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</si>
  <si>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</si>
  <si>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</si>
  <si>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</si>
  <si>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</si>
  <si>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</si>
  <si>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</si>
  <si>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</si>
  <si>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</si>
  <si>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</si>
  <si>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</si>
  <si>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</si>
  <si>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</si>
  <si>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</si>
  <si>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</si>
  <si>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</si>
  <si>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</si>
  <si>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</si>
  <si>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</si>
  <si>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</si>
  <si>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</si>
  <si>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</si>
  <si>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</si>
  <si>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</si>
  <si>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</si>
  <si>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</si>
  <si>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</si>
  <si>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</si>
  <si>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</si>
  <si>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</si>
  <si>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</si>
  <si>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</si>
  <si>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</si>
  <si>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</si>
  <si>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</si>
  <si>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</si>
  <si>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</si>
  <si>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</si>
  <si>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</si>
  <si>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</si>
  <si>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</si>
  <si>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</si>
  <si>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</si>
  <si>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</si>
  <si>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</si>
  <si>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</si>
  <si>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</si>
  <si>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</si>
  <si>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</si>
  <si>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</si>
  <si>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</si>
  <si>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</si>
  <si>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</si>
  <si>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</si>
  <si>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</si>
  <si>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</si>
  <si>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</si>
  <si>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</si>
  <si>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</si>
  <si>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</si>
  <si>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</si>
  <si>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</si>
  <si>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</si>
  <si>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</si>
  <si>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</si>
  <si>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</si>
  <si>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</si>
  <si>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</si>
  <si>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</si>
  <si>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</si>
  <si>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</si>
  <si>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</si>
  <si>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</si>
  <si>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</si>
  <si>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</si>
  <si>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</si>
  <si>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</si>
  <si>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</si>
  <si>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</si>
  <si>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</si>
  <si>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</si>
  <si>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</si>
  <si>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</si>
  <si>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</si>
  <si>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</si>
  <si>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</si>
  <si>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</si>
  <si>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</si>
  <si>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</si>
  <si>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</si>
  <si>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</si>
  <si>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</si>
  <si>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</si>
  <si>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</si>
  <si>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</si>
  <si>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</si>
  <si>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</si>
  <si>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</si>
  <si>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</si>
  <si>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</si>
  <si>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</si>
  <si>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</si>
  <si>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</si>
  <si>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</si>
  <si>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</si>
  <si>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</si>
  <si>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</si>
  <si>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</si>
  <si>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</si>
  <si>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</si>
  <si>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</si>
  <si>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</si>
  <si>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</si>
  <si>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</si>
  <si>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</si>
  <si>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</si>
  <si>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</si>
  <si>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</si>
  <si>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</si>
  <si>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</si>
  <si>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</si>
  <si>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</si>
  <si>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</si>
  <si>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</si>
  <si>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</si>
  <si>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</si>
  <si>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</si>
  <si>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</si>
  <si>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</si>
  <si>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</si>
  <si>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</si>
  <si>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</si>
  <si>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</si>
  <si>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</si>
  <si>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</si>
  <si>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</si>
  <si>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</si>
  <si>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</si>
  <si>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</si>
  <si>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</si>
  <si>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</si>
  <si>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</si>
  <si>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</si>
  <si>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</si>
  <si>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</si>
  <si>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</si>
  <si>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</si>
  <si>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</si>
  <si>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</si>
  <si>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</si>
  <si>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</si>
  <si>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</si>
  <si>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</si>
  <si>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</si>
  <si>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</si>
  <si>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</si>
  <si>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</si>
  <si>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</si>
  <si>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</si>
  <si>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</si>
  <si>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</si>
  <si>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</si>
  <si>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</si>
  <si>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</si>
  <si>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</si>
  <si>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</si>
  <si>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</si>
  <si>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</si>
  <si>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</si>
  <si>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</si>
  <si>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</si>
  <si>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</si>
  <si>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</si>
  <si>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</si>
  <si>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</si>
  <si>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</si>
  <si>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</si>
  <si>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</si>
  <si>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</si>
  <si>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</si>
  <si>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</si>
  <si>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</si>
  <si>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</si>
  <si>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</si>
  <si>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</si>
  <si>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</si>
  <si>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</si>
  <si>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</si>
  <si>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</si>
  <si>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</si>
  <si>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</si>
  <si>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</si>
  <si>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</si>
  <si>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</si>
  <si>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</si>
  <si>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</si>
  <si>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</si>
  <si>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</si>
  <si>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</si>
  <si>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</si>
  <si>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</si>
  <si>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</si>
  <si>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</si>
  <si>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</si>
  <si>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</si>
  <si>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</si>
  <si>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</si>
  <si>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</si>
  <si>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</si>
  <si>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</si>
  <si>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</si>
  <si>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</si>
  <si>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</si>
  <si>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</si>
  <si>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</si>
  <si>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</si>
  <si>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</si>
  <si>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</si>
  <si>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</si>
  <si>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</si>
  <si>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</si>
  <si>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</si>
  <si>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</si>
  <si>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</si>
  <si>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</si>
  <si>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</si>
  <si>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</si>
  <si>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</si>
  <si>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</si>
  <si>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</si>
  <si>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</si>
  <si>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</si>
  <si>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</si>
  <si>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</si>
  <si>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</si>
  <si>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</si>
  <si>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</si>
  <si>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</si>
  <si>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</si>
  <si>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</si>
  <si>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</si>
  <si>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</si>
  <si>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</si>
  <si>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</si>
  <si>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</si>
  <si>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</si>
  <si>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</si>
  <si>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</si>
  <si>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</si>
  <si>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</si>
  <si>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</si>
  <si>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</si>
  <si>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</si>
  <si>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</si>
  <si>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</si>
  <si>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</si>
  <si>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</si>
  <si>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</si>
  <si>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</si>
  <si>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</si>
  <si>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</si>
  <si>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</si>
  <si>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</si>
  <si>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</si>
  <si>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</si>
  <si>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</si>
  <si>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</si>
  <si>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</si>
  <si>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</si>
  <si>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</si>
  <si>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</si>
  <si>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</si>
  <si>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</si>
  <si>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</si>
  <si>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</si>
  <si>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</si>
  <si>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</si>
  <si>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</si>
  <si>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</si>
  <si>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</si>
  <si>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</si>
  <si>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</si>
  <si>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</si>
  <si>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</si>
  <si>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</si>
  <si>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</si>
  <si>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</si>
  <si>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</si>
  <si>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</si>
  <si>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</si>
  <si>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</si>
  <si>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</si>
  <si>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</si>
  <si>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</si>
  <si>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</si>
  <si>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</si>
  <si>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</si>
  <si>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</si>
  <si>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</si>
  <si>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</si>
  <si>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</si>
  <si>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</si>
  <si>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</si>
  <si>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</si>
  <si>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</si>
  <si>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</si>
  <si>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</si>
  <si>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</si>
  <si>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</si>
  <si>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</si>
  <si>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</si>
  <si>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</si>
  <si>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</si>
  <si>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</si>
  <si>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</si>
  <si>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</si>
  <si>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</si>
  <si>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</si>
  <si>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</si>
  <si>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</si>
  <si>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</si>
  <si>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</si>
  <si>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</si>
  <si>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</si>
  <si>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</si>
  <si>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</si>
  <si>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</si>
  <si>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</si>
  <si>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</si>
  <si>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</si>
  <si>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</si>
  <si>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</si>
  <si>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</si>
  <si>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</si>
  <si>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</si>
  <si>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</si>
  <si>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</si>
  <si>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</si>
  <si>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</si>
  <si>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</si>
  <si>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</si>
  <si>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</si>
  <si>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</si>
  <si>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</si>
  <si>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</si>
  <si>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</si>
  <si>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</si>
  <si>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</si>
  <si>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</si>
  <si>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</si>
  <si>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</si>
  <si>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</si>
  <si>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</si>
  <si>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</si>
  <si>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</si>
  <si>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</si>
  <si>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</si>
  <si>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</si>
  <si>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</si>
  <si>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</si>
  <si>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</si>
  <si>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</si>
  <si>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</si>
  <si>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</si>
  <si>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</si>
  <si>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</si>
  <si>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</si>
  <si>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</si>
  <si>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</si>
  <si>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</si>
  <si>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</si>
  <si>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</si>
  <si>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</si>
  <si>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</si>
  <si>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</si>
  <si>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</si>
  <si>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</si>
  <si>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</si>
  <si>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</si>
  <si>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</si>
  <si>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</si>
  <si>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</si>
  <si>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</si>
  <si>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</si>
  <si>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</si>
  <si>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</si>
  <si>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</si>
  <si>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</si>
  <si>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</si>
  <si>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</si>
  <si>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</si>
  <si>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</si>
  <si>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</si>
  <si>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</si>
  <si>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</si>
  <si>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</si>
  <si>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</si>
  <si>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</si>
  <si>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</si>
  <si>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</si>
  <si>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</si>
  <si>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</si>
  <si>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</si>
  <si>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</si>
  <si>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</si>
  <si>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</si>
  <si>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</si>
  <si>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</si>
  <si>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</si>
  <si>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</si>
  <si>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</si>
  <si>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</si>
  <si>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</si>
  <si>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</si>
  <si>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</si>
  <si>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</si>
  <si>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</si>
  <si>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</si>
  <si>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</si>
  <si>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</si>
  <si>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</si>
  <si>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</si>
  <si>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</si>
  <si>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</si>
  <si>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</si>
  <si>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</si>
  <si>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</si>
  <si>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</si>
  <si>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</si>
  <si>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</si>
  <si>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</si>
  <si>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</si>
  <si>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</si>
  <si>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</si>
  <si>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</si>
  <si>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</si>
  <si>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</si>
  <si>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</si>
  <si>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</si>
  <si>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</si>
  <si>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</si>
  <si>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</si>
  <si>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</si>
  <si>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</si>
  <si>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</si>
  <si>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</si>
  <si>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</si>
  <si>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</si>
  <si>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</si>
  <si>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</si>
  <si>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</si>
  <si>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</si>
  <si>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</si>
  <si>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</si>
  <si>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</si>
  <si>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</si>
  <si>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</si>
  <si>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</si>
  <si>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</si>
  <si>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</si>
  <si>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</si>
  <si>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</si>
  <si>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</si>
  <si>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</si>
  <si>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</si>
  <si>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</si>
  <si>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</si>
  <si>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</si>
  <si>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</si>
  <si>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</si>
  <si>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</si>
  <si>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</si>
  <si>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</si>
  <si>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</si>
  <si>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</si>
  <si>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</si>
  <si>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</si>
  <si>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</si>
  <si>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</si>
  <si>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</si>
  <si>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</si>
  <si>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</si>
  <si>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</si>
  <si>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</si>
  <si>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</si>
  <si>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</si>
  <si>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</si>
  <si>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</si>
  <si>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</si>
  <si>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</si>
  <si>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</si>
  <si>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</si>
  <si>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</si>
  <si>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</si>
  <si>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</si>
  <si>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</si>
  <si>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</si>
  <si>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</si>
  <si>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</si>
  <si>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</si>
  <si>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</si>
  <si>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</si>
  <si>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</si>
  <si>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</si>
  <si>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</si>
  <si>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</si>
  <si>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</si>
  <si>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</si>
  <si>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</si>
  <si>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</si>
  <si>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</si>
  <si>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</si>
  <si>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</si>
  <si>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</si>
  <si>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</si>
  <si>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</si>
  <si>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</si>
  <si>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</si>
  <si>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</si>
  <si>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</si>
  <si>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</si>
  <si>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</si>
  <si>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</si>
  <si>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</si>
  <si>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</si>
  <si>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</si>
  <si>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</si>
  <si>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</si>
  <si>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</si>
  <si>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</si>
  <si>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</si>
  <si>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</si>
  <si>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</si>
  <si>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</si>
  <si>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</si>
  <si>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</si>
  <si>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</si>
  <si>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</si>
  <si>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</si>
  <si>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</si>
  <si>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</si>
  <si>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</si>
  <si>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</si>
  <si>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</si>
  <si>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</si>
  <si>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</si>
  <si>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</si>
  <si>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</si>
  <si>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</si>
  <si>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</si>
  <si>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</si>
  <si>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</si>
  <si>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</si>
  <si>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</si>
  <si>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</si>
  <si>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</si>
  <si>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</si>
  <si>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</si>
  <si>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</si>
  <si>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</si>
  <si>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</si>
  <si>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</si>
  <si>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</si>
  <si>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</si>
  <si>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</si>
  <si>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</si>
  <si>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</si>
  <si>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</si>
  <si>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</si>
  <si>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</si>
  <si>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</si>
  <si>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</si>
  <si>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</si>
  <si>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</si>
  <si>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</si>
  <si>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</si>
  <si>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</si>
  <si>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</si>
  <si>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</si>
  <si>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</si>
  <si>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</si>
  <si>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</si>
  <si>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</si>
  <si>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</si>
  <si>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</si>
  <si>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</si>
  <si>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</si>
  <si>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</si>
  <si>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</si>
  <si>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</si>
  <si>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</si>
  <si>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</si>
  <si>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</si>
  <si>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</si>
  <si>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</si>
  <si>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</si>
  <si>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</si>
  <si>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</si>
  <si>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</si>
  <si>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</si>
  <si>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</si>
  <si>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</si>
  <si>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</si>
  <si>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</si>
  <si>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</si>
  <si>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</si>
  <si>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</si>
  <si>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</si>
  <si>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</si>
  <si>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</si>
  <si>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</si>
  <si>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</si>
  <si>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</si>
  <si>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</si>
  <si>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</si>
  <si>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</si>
  <si>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</si>
  <si>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</si>
  <si>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</si>
  <si>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</si>
  <si>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</si>
  <si>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</si>
  <si>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</si>
  <si>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</si>
  <si>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</si>
  <si>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</si>
  <si>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</si>
  <si>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</si>
  <si>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</si>
  <si>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</si>
  <si>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</si>
  <si>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</si>
  <si>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</si>
  <si>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</si>
  <si>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</si>
  <si>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</si>
  <si>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</si>
  <si>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</si>
  <si>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</si>
  <si>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</si>
  <si>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</si>
  <si>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</si>
  <si>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</si>
  <si>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</si>
  <si>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</si>
  <si>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</si>
  <si>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</si>
  <si>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</si>
  <si>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</si>
  <si>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</si>
  <si>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</si>
  <si>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</si>
  <si>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</si>
  <si>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</si>
  <si>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</si>
  <si>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</si>
  <si>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</si>
  <si>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</si>
  <si>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</si>
  <si>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</si>
  <si>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</si>
  <si>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</si>
  <si>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</si>
  <si>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</si>
  <si>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</si>
  <si>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</si>
  <si>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</si>
  <si>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</si>
  <si>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</si>
  <si>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</si>
  <si>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</si>
  <si>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</si>
  <si>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</si>
  <si>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</si>
  <si>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</si>
  <si>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</si>
  <si>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</si>
  <si>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</si>
  <si>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</si>
  <si>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</si>
  <si>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</si>
  <si>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</si>
  <si>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</si>
  <si>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</si>
  <si>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</si>
  <si>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</si>
  <si>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</si>
  <si>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</si>
  <si>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</si>
  <si>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</si>
  <si>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</si>
  <si>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</si>
  <si>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</si>
  <si>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</si>
  <si>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</si>
  <si>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</si>
  <si>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</si>
  <si>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</si>
  <si>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</si>
  <si>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</si>
  <si>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</si>
  <si>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</si>
  <si>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</si>
  <si>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</si>
  <si>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</si>
  <si>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</si>
  <si>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</si>
  <si>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</si>
  <si>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</si>
  <si>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</si>
  <si>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</si>
  <si>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</si>
  <si>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</si>
  <si>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</si>
  <si>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</si>
  <si>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</si>
  <si>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</si>
  <si>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</si>
  <si>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</si>
  <si>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</si>
  <si>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</si>
  <si>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</si>
  <si>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</si>
  <si>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</si>
  <si>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</si>
  <si>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</si>
  <si>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</si>
  <si>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</si>
  <si>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</si>
  <si>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</si>
  <si>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</si>
  <si>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</si>
  <si>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</si>
  <si>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</si>
  <si>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</si>
  <si>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</si>
  <si>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</si>
  <si>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</si>
  <si>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</si>
  <si>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</si>
  <si>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</si>
  <si>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</si>
  <si>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</si>
  <si>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</si>
  <si>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</si>
  <si>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</si>
  <si>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</si>
  <si>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</si>
  <si>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</si>
  <si>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</si>
  <si>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</si>
  <si>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</si>
  <si>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</si>
  <si>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</si>
  <si>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</si>
  <si>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</si>
  <si>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</si>
  <si>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</si>
  <si>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</si>
  <si>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</si>
  <si>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</si>
  <si>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</si>
  <si>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</si>
  <si>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</si>
  <si>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</si>
  <si>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</si>
  <si>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</si>
  <si>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</si>
  <si>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</si>
  <si>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</si>
  <si>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</si>
  <si>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</si>
  <si>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</si>
  <si>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</si>
  <si>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</si>
  <si>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</si>
  <si>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</si>
  <si>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</si>
  <si>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</si>
  <si>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</si>
  <si>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</si>
  <si>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</si>
  <si>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</si>
  <si>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</si>
  <si>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</si>
  <si>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</si>
  <si>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</si>
  <si>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</si>
  <si>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</si>
  <si>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</si>
  <si>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</si>
  <si>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</si>
  <si>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</si>
  <si>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</si>
  <si>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</si>
  <si>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</si>
  <si>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</si>
  <si>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</si>
  <si>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</si>
  <si>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</si>
  <si>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</si>
  <si>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</si>
  <si>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</si>
  <si>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</si>
  <si>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</si>
  <si>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</si>
  <si>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</si>
  <si>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</si>
  <si>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</si>
  <si>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</si>
  <si>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</si>
  <si>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</si>
  <si>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</si>
  <si>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</si>
  <si>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</si>
  <si>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</si>
  <si>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</si>
  <si>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</si>
  <si>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</si>
  <si>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</si>
  <si>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</si>
  <si>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</si>
  <si>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</si>
  <si>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</si>
  <si>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</si>
  <si>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</si>
  <si>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</si>
  <si>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</si>
  <si>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</si>
  <si>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</si>
  <si>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</si>
  <si>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</si>
  <si>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</si>
  <si>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</si>
  <si>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</si>
  <si>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</si>
  <si>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</si>
  <si>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</si>
  <si>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</si>
  <si>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</si>
  <si>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</si>
  <si>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</si>
  <si>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</si>
  <si>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</si>
  <si>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</si>
  <si>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</si>
  <si>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</si>
  <si>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</si>
  <si>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</si>
  <si>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</si>
  <si>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</si>
  <si>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</si>
  <si>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</si>
  <si>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</si>
  <si>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</si>
  <si>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</si>
  <si>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</si>
  <si>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</si>
  <si>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</si>
  <si>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</si>
  <si>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</si>
  <si>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</si>
  <si>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</si>
  <si>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</si>
  <si>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</si>
  <si>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</si>
  <si>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</si>
  <si>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</si>
  <si>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</si>
  <si>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</si>
  <si>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</si>
  <si>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</si>
  <si>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</si>
  <si>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</si>
  <si>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</si>
  <si>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</si>
  <si>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</si>
  <si>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</si>
  <si>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</si>
  <si>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</si>
  <si>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</si>
  <si>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</si>
  <si>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</si>
  <si>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</si>
  <si>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</si>
  <si>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</si>
  <si>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</si>
  <si>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</si>
  <si>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</si>
  <si>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</si>
  <si>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</si>
  <si>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</si>
  <si>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</si>
  <si>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</si>
  <si>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</si>
  <si>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</si>
  <si>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</si>
  <si>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</si>
  <si>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</si>
  <si>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</si>
  <si>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</si>
  <si>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</si>
  <si>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</si>
  <si>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</si>
  <si>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</si>
  <si>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</si>
  <si>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</si>
  <si>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</si>
  <si>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</si>
  <si>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</si>
  <si>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</si>
  <si>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</si>
  <si>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</si>
  <si>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</si>
  <si>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</si>
  <si>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</si>
  <si>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</si>
  <si>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</si>
  <si>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</si>
  <si>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</si>
  <si>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</si>
  <si>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</si>
  <si>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</si>
  <si>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</si>
  <si>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</si>
  <si>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</si>
  <si>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</si>
  <si>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</si>
  <si>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</si>
  <si>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</si>
  <si>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</si>
  <si>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</si>
  <si>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</si>
  <si>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</si>
  <si>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</si>
  <si>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</si>
  <si>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</si>
  <si>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</si>
  <si>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</si>
  <si>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</si>
  <si>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</si>
  <si>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</si>
  <si>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</si>
  <si>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</si>
  <si>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</si>
  <si>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</si>
  <si>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</si>
  <si>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</si>
  <si>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</si>
  <si>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</si>
  <si>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</si>
  <si>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</si>
  <si>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</si>
  <si>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</si>
  <si>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</si>
  <si>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</si>
  <si>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</si>
  <si>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</si>
  <si>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</si>
  <si>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</si>
  <si>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</si>
  <si>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</si>
  <si>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</si>
  <si>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</si>
  <si>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</si>
  <si>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</si>
  <si>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</si>
  <si>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</si>
  <si>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</si>
  <si>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</si>
  <si>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</si>
  <si>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</si>
  <si>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</si>
  <si>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</si>
  <si>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</si>
  <si>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</si>
  <si>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</si>
  <si>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</si>
  <si>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</si>
  <si>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</si>
  <si>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</si>
  <si>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</si>
  <si>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</si>
  <si>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</si>
  <si>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</si>
  <si>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</si>
  <si>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</si>
  <si>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</si>
  <si>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</si>
  <si>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</si>
  <si>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</si>
  <si>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</si>
  <si>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</si>
  <si>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</si>
  <si>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</si>
  <si>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</si>
  <si>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</si>
  <si>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</si>
  <si>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</si>
  <si>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</si>
  <si>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</si>
  <si>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</si>
  <si>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</si>
  <si>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</si>
  <si>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</si>
  <si>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</si>
  <si>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</si>
  <si>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</si>
  <si>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</si>
  <si>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</si>
  <si>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</si>
  <si>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</si>
  <si>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</si>
  <si>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</si>
  <si>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</si>
  <si>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</si>
  <si>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</si>
  <si>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</si>
  <si>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</si>
  <si>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</si>
  <si>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</si>
  <si>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</si>
  <si>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</si>
  <si>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</si>
  <si>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</si>
  <si>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</si>
  <si>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</si>
  <si>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</si>
  <si>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</si>
  <si>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</si>
  <si>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</si>
  <si>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</si>
  <si>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</si>
  <si>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</si>
  <si>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</si>
  <si>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</si>
  <si>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</si>
  <si>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</si>
  <si>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</si>
  <si>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</si>
  <si>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</si>
  <si>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</si>
  <si>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</si>
  <si>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</si>
  <si>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</si>
  <si>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</si>
  <si>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</si>
  <si>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</si>
  <si>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</si>
  <si>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</si>
  <si>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</si>
  <si>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</si>
  <si>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</si>
  <si>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</si>
  <si>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</si>
  <si>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</si>
  <si>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</si>
  <si>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</si>
  <si>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</si>
  <si>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</si>
  <si>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</si>
  <si>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</si>
  <si>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</si>
  <si>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</si>
  <si>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</si>
  <si>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</si>
  <si>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</si>
  <si>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</si>
  <si>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</si>
  <si>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</si>
  <si>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</si>
  <si>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</si>
  <si>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</si>
  <si>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</si>
  <si>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</si>
  <si>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</si>
  <si>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</si>
  <si>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</si>
  <si>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</si>
  <si>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</si>
  <si>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</si>
  <si>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</si>
  <si>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</si>
  <si>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</si>
  <si>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</si>
  <si>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</si>
  <si>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</si>
  <si>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</si>
  <si>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</si>
  <si>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</si>
  <si>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</si>
  <si>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</si>
  <si>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</si>
  <si>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</si>
  <si>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</si>
  <si>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</si>
  <si>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</si>
  <si>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</si>
  <si>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</si>
  <si>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</si>
  <si>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</si>
  <si>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</si>
  <si>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</si>
  <si>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</si>
  <si>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</si>
  <si>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</si>
  <si>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</si>
  <si>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</si>
  <si>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</si>
  <si>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</si>
  <si>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</si>
  <si>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</si>
  <si>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</si>
  <si>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</si>
  <si>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</si>
  <si>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</si>
  <si>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</si>
  <si>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</si>
  <si>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</si>
  <si>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</si>
  <si>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</si>
  <si>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</si>
  <si>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</si>
  <si>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</si>
  <si>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</si>
  <si>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</si>
  <si>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</si>
  <si>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</si>
  <si>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</si>
  <si>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</si>
  <si>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</si>
  <si>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</si>
  <si>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</si>
  <si>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</si>
  <si>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</si>
  <si>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</si>
  <si>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</si>
  <si>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</si>
  <si>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</si>
  <si>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</si>
  <si>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</si>
  <si>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</si>
  <si>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</si>
  <si>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</si>
  <si>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</si>
  <si>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</si>
  <si>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</si>
  <si>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</si>
  <si>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</si>
  <si>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</si>
  <si>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</si>
  <si>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</si>
  <si>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</si>
  <si>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</si>
  <si>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</si>
  <si>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</si>
  <si>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</si>
  <si>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</si>
  <si>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</si>
  <si>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</si>
  <si>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</si>
  <si>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</si>
  <si>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</si>
  <si>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</si>
  <si>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</si>
  <si>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</si>
  <si>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</si>
  <si>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</si>
  <si>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</si>
  <si>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</si>
  <si>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</si>
  <si>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</si>
  <si>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</si>
  <si>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</si>
  <si>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</si>
  <si>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</si>
  <si>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</si>
  <si>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</si>
  <si>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</si>
  <si>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</si>
  <si>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</si>
  <si>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</si>
  <si>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</si>
  <si>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</si>
  <si>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</si>
  <si>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</si>
  <si>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</si>
  <si>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</si>
  <si>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</si>
  <si>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</si>
  <si>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</si>
  <si>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</si>
  <si>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</si>
  <si>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</si>
  <si>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</si>
  <si>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</si>
  <si>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</si>
  <si>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</si>
  <si>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</si>
  <si>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</si>
  <si>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</si>
  <si>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</si>
  <si>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</si>
  <si>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</si>
  <si>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</si>
  <si>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</si>
  <si>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</si>
  <si>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</si>
  <si>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</si>
  <si>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</si>
  <si>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</si>
  <si>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</si>
  <si>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</si>
  <si>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</si>
  <si>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</si>
  <si>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</si>
  <si>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</si>
  <si>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</si>
  <si>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</si>
  <si>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</si>
  <si>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</si>
  <si>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</si>
  <si>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</si>
  <si>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</si>
  <si>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</si>
  <si>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</si>
  <si>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</si>
  <si>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</si>
  <si>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</si>
  <si>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</si>
  <si>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</si>
  <si>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</si>
  <si>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</si>
  <si>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</si>
  <si>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</si>
  <si>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</si>
  <si>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</si>
  <si>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</si>
  <si>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</si>
  <si>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</si>
  <si>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</si>
  <si>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</si>
  <si>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</si>
  <si>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</si>
  <si>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</si>
  <si>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</si>
  <si>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</si>
  <si>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</si>
  <si>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</si>
  <si>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</si>
  <si>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</si>
  <si>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</si>
  <si>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</si>
  <si>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</si>
  <si>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</si>
  <si>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</si>
  <si>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</si>
  <si>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</si>
  <si>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</si>
  <si>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</si>
  <si>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</si>
  <si>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</si>
  <si>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</si>
  <si>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</si>
  <si>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</si>
  <si>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</si>
  <si>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</si>
  <si>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</si>
  <si>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</si>
  <si>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</si>
  <si>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</si>
  <si>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</si>
  <si>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</si>
  <si>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</si>
  <si>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</si>
  <si>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</si>
  <si>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</si>
  <si>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</si>
  <si>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</si>
  <si>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</si>
  <si>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</si>
  <si>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</si>
  <si>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</si>
  <si>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</si>
  <si>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</si>
  <si>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</si>
  <si>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</si>
  <si>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</si>
  <si>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</si>
  <si>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</si>
  <si>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</si>
  <si>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</si>
  <si>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</si>
  <si>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</si>
  <si>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</si>
  <si>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</si>
  <si>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</si>
  <si>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</si>
  <si>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</si>
  <si>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</si>
  <si>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</si>
  <si>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</si>
  <si>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</si>
  <si>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</si>
  <si>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</si>
  <si>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</si>
  <si>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</si>
  <si>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</si>
  <si>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</si>
  <si>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</si>
  <si>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</si>
  <si>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</si>
  <si>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</si>
  <si>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</si>
  <si>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</si>
  <si>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</si>
  <si>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</si>
  <si>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</si>
  <si>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</si>
  <si>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</si>
  <si>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</si>
  <si>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</si>
  <si>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</si>
  <si>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</si>
  <si>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</si>
  <si>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</si>
  <si>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</si>
  <si>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</si>
  <si>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</si>
  <si>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</si>
  <si>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</si>
  <si>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</si>
  <si>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</si>
  <si>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</si>
  <si>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</si>
  <si>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</si>
  <si>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</si>
  <si>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</si>
  <si>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</si>
  <si>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</si>
  <si>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</si>
  <si>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</si>
  <si>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</si>
  <si>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</si>
  <si>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</si>
  <si>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</si>
  <si>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</si>
  <si>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</si>
  <si>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</si>
  <si>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</si>
  <si>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</si>
  <si>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</si>
  <si>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</si>
  <si>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</si>
  <si>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</si>
  <si>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</si>
  <si>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</si>
  <si>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</si>
  <si>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</si>
  <si>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</si>
  <si>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</si>
  <si>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</si>
  <si>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</si>
  <si>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</si>
  <si>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</si>
  <si>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</si>
  <si>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</si>
  <si>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</si>
  <si>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</si>
  <si>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</si>
  <si>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</si>
  <si>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</si>
  <si>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</si>
  <si>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</si>
  <si>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</si>
  <si>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</si>
  <si>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</si>
  <si>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</si>
  <si>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</si>
  <si>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</si>
  <si>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</si>
  <si>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</si>
  <si>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</si>
  <si>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</si>
  <si>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</si>
  <si>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</si>
  <si>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</si>
  <si>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</si>
  <si>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</si>
  <si>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</si>
  <si>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</si>
  <si>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</si>
  <si>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</si>
  <si>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</si>
  <si>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</si>
  <si>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</si>
  <si>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</si>
  <si>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</si>
  <si>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</si>
  <si>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</si>
  <si>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</si>
  <si>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</si>
  <si>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</si>
  <si>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</si>
  <si>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</si>
  <si>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</si>
  <si>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</si>
  <si>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</si>
  <si>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</si>
  <si>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</si>
  <si>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</si>
  <si>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</si>
  <si>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</si>
  <si>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</si>
  <si>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</si>
  <si>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</si>
  <si>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</si>
  <si>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</si>
  <si>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</si>
  <si>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</si>
  <si>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</si>
  <si>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</si>
  <si>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</si>
  <si>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</si>
  <si>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</si>
  <si>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</si>
  <si>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</si>
  <si>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</si>
  <si>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</si>
  <si>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</si>
  <si>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</si>
  <si>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</si>
  <si>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</si>
  <si>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</si>
  <si>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</si>
  <si>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</si>
  <si>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</si>
  <si>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</si>
  <si>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</si>
  <si>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</si>
  <si>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</si>
  <si>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</si>
  <si>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</si>
  <si>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</si>
  <si>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</si>
  <si>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</si>
  <si>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</si>
  <si>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</si>
  <si>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</si>
  <si>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</si>
  <si>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</si>
  <si>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</si>
  <si>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</si>
  <si>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</si>
  <si>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</si>
  <si>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</si>
  <si>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</si>
  <si>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</si>
  <si>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</si>
  <si>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</si>
  <si>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</si>
  <si>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</si>
  <si>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</si>
  <si>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</si>
  <si>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</si>
  <si>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</si>
  <si>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</si>
  <si>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</si>
  <si>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</si>
  <si>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</si>
  <si>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</si>
  <si>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</si>
  <si>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</si>
  <si>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</si>
  <si>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</si>
  <si>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</si>
  <si>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</si>
  <si>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</si>
  <si>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</si>
  <si>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</si>
  <si>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</si>
  <si>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</si>
  <si>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</si>
  <si>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</si>
  <si>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</si>
  <si>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</si>
  <si>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</si>
  <si>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</si>
  <si>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</si>
  <si>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</si>
  <si>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</si>
  <si>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</si>
  <si>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</si>
  <si>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</si>
  <si>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</si>
  <si>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</si>
  <si>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</si>
  <si>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</si>
  <si>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</si>
  <si>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</si>
  <si>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</si>
  <si>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</si>
  <si>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</si>
  <si>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</si>
  <si>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</si>
  <si>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</si>
  <si>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</si>
  <si>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</si>
  <si>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</si>
  <si>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</si>
  <si>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</si>
  <si>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</si>
  <si>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</si>
  <si>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</si>
  <si>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</si>
  <si>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</si>
  <si>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</si>
  <si>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</si>
  <si>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</si>
  <si>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</si>
  <si>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</si>
  <si>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</si>
  <si>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</si>
  <si>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</si>
  <si>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</si>
  <si>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</si>
  <si>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</si>
  <si>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</si>
  <si>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</si>
  <si>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</si>
  <si>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</si>
  <si>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</si>
  <si>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</si>
  <si>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</si>
  <si>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</si>
  <si>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</si>
  <si>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</si>
  <si>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</si>
  <si>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</si>
  <si>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</si>
  <si>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</si>
  <si>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</si>
  <si>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</si>
  <si>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</si>
  <si>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</si>
  <si>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</si>
  <si>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</si>
  <si>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</si>
  <si>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</si>
  <si>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</si>
  <si>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</si>
  <si>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</si>
  <si>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</si>
  <si>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</si>
  <si>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</si>
  <si>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</si>
  <si>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</si>
  <si>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</si>
  <si>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</si>
  <si>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</si>
  <si>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</si>
  <si>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</si>
  <si>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</si>
  <si>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</si>
  <si>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</si>
  <si>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</si>
  <si>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</si>
  <si>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</si>
  <si>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</si>
  <si>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</si>
  <si>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</si>
  <si>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</si>
  <si>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</si>
  <si>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</si>
  <si>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</si>
  <si>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</si>
  <si>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</si>
  <si>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</si>
  <si>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</si>
  <si>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</si>
  <si>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</si>
  <si>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</si>
  <si>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</si>
  <si>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</si>
  <si>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</si>
  <si>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</si>
  <si>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</si>
  <si>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</si>
  <si>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</si>
  <si>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</si>
  <si>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</si>
  <si>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</si>
  <si>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</si>
  <si>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</si>
  <si>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</si>
  <si>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</si>
  <si>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</si>
  <si>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</si>
  <si>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</si>
  <si>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</si>
  <si>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</si>
  <si>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</si>
  <si>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</si>
  <si>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</si>
  <si>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</si>
  <si>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</si>
  <si>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</si>
  <si>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</si>
  <si>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</si>
  <si>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</si>
  <si>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</si>
  <si>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</si>
  <si>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</si>
  <si>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</si>
  <si>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</si>
  <si>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</si>
  <si>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</si>
  <si>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</si>
  <si>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</si>
  <si>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</si>
  <si>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</si>
  <si>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</si>
  <si>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</si>
  <si>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</si>
  <si>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</si>
  <si>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</si>
  <si>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</si>
  <si>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</si>
  <si>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</si>
  <si>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</si>
  <si>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</si>
  <si>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</si>
  <si>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</si>
  <si>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</si>
  <si>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</si>
  <si>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</si>
  <si>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</si>
  <si>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</si>
  <si>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</si>
  <si>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</si>
  <si>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</si>
  <si>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</si>
  <si>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</si>
  <si>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</si>
  <si>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</si>
  <si>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</si>
  <si>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</si>
  <si>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</si>
  <si>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</si>
  <si>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</si>
  <si>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</si>
  <si>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</si>
  <si>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</si>
  <si>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</si>
  <si>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</si>
  <si>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</si>
  <si>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</si>
  <si>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</si>
  <si>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</si>
  <si>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</si>
  <si>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</si>
  <si>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</si>
  <si>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</si>
  <si>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</si>
  <si>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</si>
  <si>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</si>
  <si>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</si>
  <si>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</si>
  <si>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</si>
  <si>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</si>
  <si>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</si>
  <si>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</si>
  <si>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</si>
  <si>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</si>
  <si>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</si>
  <si>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</si>
  <si>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</si>
  <si>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</si>
  <si>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</si>
  <si>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</si>
  <si>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</si>
  <si>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</si>
  <si>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</si>
  <si>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</si>
  <si>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</si>
  <si>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</si>
  <si>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</si>
  <si>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</si>
  <si>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</si>
  <si>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</si>
  <si>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</si>
  <si>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</si>
  <si>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</si>
  <si>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</si>
  <si>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</si>
  <si>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</si>
  <si>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</si>
  <si>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</si>
  <si>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</si>
  <si>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</si>
  <si>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</si>
  <si>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</si>
  <si>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</si>
  <si>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</si>
  <si>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</si>
  <si>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</si>
  <si>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</si>
  <si>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</si>
  <si>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</si>
  <si>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</si>
  <si>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</si>
  <si>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</si>
  <si>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</si>
  <si>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</si>
  <si>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</si>
  <si>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</si>
  <si>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</si>
  <si>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</si>
  <si>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</si>
  <si>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</si>
  <si>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</si>
  <si>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</si>
  <si>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</si>
  <si>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</si>
  <si>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</si>
  <si>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</si>
  <si>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</si>
  <si>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</si>
  <si>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</si>
  <si>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</si>
  <si>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</si>
  <si>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</si>
  <si>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</si>
  <si>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</si>
  <si>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</si>
  <si>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</si>
  <si>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</si>
  <si>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</si>
  <si>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</si>
  <si>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</si>
  <si>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</si>
  <si>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</si>
  <si>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</si>
  <si>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</si>
  <si>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</si>
  <si>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</si>
  <si>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</si>
  <si>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</si>
  <si>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</si>
  <si>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</si>
  <si>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</si>
  <si>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</si>
  <si>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</si>
  <si>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</si>
  <si>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</si>
  <si>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</si>
  <si>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</si>
  <si>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</si>
  <si>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</si>
  <si>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</si>
  <si>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</si>
  <si>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</si>
  <si>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</si>
  <si>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</si>
  <si>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</si>
  <si>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</si>
  <si>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</si>
  <si>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</si>
  <si>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</si>
  <si>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</si>
  <si>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</si>
  <si>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</si>
  <si>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</si>
  <si>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</si>
  <si>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</si>
  <si>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</si>
  <si>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</si>
  <si>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</si>
  <si>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</si>
  <si>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</si>
  <si>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</si>
  <si>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</si>
  <si>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</si>
  <si>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</si>
  <si>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</si>
  <si>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</si>
  <si>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</si>
  <si>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</si>
  <si>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</si>
  <si>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</si>
  <si>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</si>
  <si>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</si>
  <si>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</si>
  <si>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</si>
  <si>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</si>
  <si>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</si>
  <si>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</si>
  <si>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</si>
  <si>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</si>
  <si>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</si>
  <si>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</si>
  <si>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</si>
  <si>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</si>
  <si>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</si>
  <si>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</si>
  <si>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</si>
  <si>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</si>
  <si>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</si>
  <si>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</si>
  <si>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</si>
  <si>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</si>
  <si>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</si>
  <si>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</si>
  <si>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</si>
  <si>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</si>
  <si>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</si>
  <si>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</si>
  <si>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</si>
  <si>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</si>
  <si>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</si>
  <si>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</si>
  <si>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</si>
  <si>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</si>
  <si>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</si>
  <si>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</si>
  <si>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</si>
  <si>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</si>
  <si>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</si>
  <si>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</si>
  <si>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</si>
  <si>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</si>
  <si>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</si>
  <si>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</si>
  <si>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</si>
  <si>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</si>
  <si>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</si>
  <si>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</si>
  <si>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</si>
  <si>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</si>
  <si>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</si>
  <si>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</si>
  <si>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</si>
  <si>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</si>
  <si>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</si>
  <si>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</si>
  <si>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</si>
  <si>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</si>
  <si>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</si>
  <si>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</si>
  <si>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</si>
  <si>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</si>
  <si>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</si>
  <si>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</si>
  <si>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</si>
  <si>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</si>
  <si>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</si>
  <si>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</si>
  <si>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</si>
  <si>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</si>
  <si>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</si>
  <si>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</si>
  <si>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</si>
  <si>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</si>
  <si>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</si>
  <si>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</si>
  <si>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</si>
  <si>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</si>
  <si>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</si>
  <si>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</si>
  <si>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</si>
  <si>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</si>
  <si>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</si>
  <si>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</si>
  <si>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</si>
  <si>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</si>
  <si>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</si>
  <si>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</si>
  <si>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</si>
  <si>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</si>
  <si>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</si>
  <si>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</si>
  <si>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</si>
  <si>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</si>
  <si>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</si>
  <si>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</si>
  <si>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</si>
  <si>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</si>
  <si>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</si>
  <si>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</si>
  <si>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</si>
  <si>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</si>
  <si>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</si>
  <si>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</si>
  <si>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</si>
  <si>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</si>
  <si>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</si>
  <si>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</si>
  <si>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</si>
  <si>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</si>
  <si>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</si>
  <si>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</si>
  <si>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</si>
  <si>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</si>
  <si>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</si>
  <si>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</si>
  <si>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</si>
  <si>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</si>
  <si>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</si>
  <si>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</si>
  <si>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</si>
  <si>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</si>
  <si>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</si>
  <si>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</si>
  <si>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</si>
  <si>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</si>
  <si>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</si>
  <si>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</si>
  <si>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</si>
  <si>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</si>
  <si>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</si>
  <si>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</si>
  <si>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</si>
  <si>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</si>
  <si>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</si>
  <si>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</si>
  <si>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</si>
  <si>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</si>
  <si>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</si>
  <si>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</si>
  <si>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</si>
  <si>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</si>
  <si>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</si>
  <si>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</si>
  <si>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</si>
  <si>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</si>
  <si>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</si>
  <si>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</si>
  <si>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</si>
  <si>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</si>
  <si>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</si>
  <si>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</si>
  <si>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</si>
  <si>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</si>
  <si>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</si>
  <si>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</si>
  <si>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</si>
  <si>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</si>
  <si>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</si>
  <si>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</si>
  <si>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</si>
  <si>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</si>
  <si>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</si>
  <si>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</si>
  <si>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</si>
  <si>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</si>
  <si>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</si>
  <si>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</si>
  <si>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</si>
  <si>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</si>
  <si>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</si>
  <si>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</si>
  <si>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</si>
  <si>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</si>
  <si>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</si>
  <si>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</si>
  <si>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</si>
  <si>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</si>
  <si>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</si>
  <si>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</si>
  <si>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</si>
  <si>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</si>
  <si>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</si>
  <si>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</si>
  <si>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</si>
  <si>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</si>
  <si>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</si>
  <si>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</si>
  <si>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</si>
  <si>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</si>
  <si>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</si>
  <si>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</si>
  <si>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</si>
  <si>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</si>
  <si>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</si>
  <si>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</si>
  <si>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</si>
  <si>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</si>
  <si>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</si>
  <si>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</si>
  <si>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</si>
  <si>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</si>
  <si>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</si>
  <si>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</si>
  <si>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</si>
  <si>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</si>
  <si>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</si>
  <si>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</si>
  <si>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</si>
  <si>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</si>
  <si>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</si>
  <si>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</si>
  <si>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</si>
  <si>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</si>
  <si>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</si>
  <si>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</si>
  <si>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</si>
  <si>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</si>
  <si>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</si>
  <si>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</si>
  <si>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</si>
  <si>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</si>
  <si>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</si>
  <si>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</si>
  <si>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</si>
  <si>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</si>
  <si>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</si>
  <si>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</si>
  <si>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</si>
  <si>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</si>
  <si>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</si>
  <si>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</si>
  <si>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</si>
  <si>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</si>
  <si>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</si>
  <si>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</si>
  <si>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</si>
  <si>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</si>
  <si>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</si>
  <si>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</si>
  <si>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</si>
  <si>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</si>
  <si>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</si>
  <si>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</si>
  <si>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</si>
  <si>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</si>
  <si>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</si>
  <si>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</si>
  <si>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</si>
  <si>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</si>
  <si>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</si>
  <si>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</si>
  <si>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</si>
  <si>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</si>
  <si>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</si>
  <si>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</si>
  <si>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</si>
  <si>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</si>
  <si>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</si>
  <si>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</si>
  <si>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</si>
  <si>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</si>
  <si>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</si>
  <si>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</si>
  <si>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</si>
  <si>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</si>
  <si>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</si>
  <si>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</si>
  <si>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</si>
  <si>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</si>
  <si>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</si>
  <si>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</si>
  <si>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</si>
  <si>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</si>
  <si>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</si>
  <si>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</si>
  <si>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</si>
  <si>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</si>
  <si>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</si>
  <si>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</si>
  <si>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</si>
  <si>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</si>
  <si>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</si>
  <si>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</si>
  <si>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</si>
  <si>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</si>
  <si>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</si>
  <si>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</si>
  <si>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</si>
  <si>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</si>
  <si>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</si>
  <si>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</si>
  <si>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</si>
  <si>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</si>
  <si>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</si>
  <si>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</si>
  <si>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</si>
  <si>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</si>
  <si>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</si>
  <si>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</si>
  <si>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</si>
  <si>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</si>
  <si>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</si>
  <si>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</si>
  <si>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</si>
  <si>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</si>
  <si>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</si>
  <si>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</si>
  <si>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</si>
  <si>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</si>
  <si>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</si>
  <si>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</si>
  <si>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</si>
  <si>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</si>
  <si>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</si>
  <si>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</si>
  <si>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</si>
  <si>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</si>
  <si>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</si>
  <si>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</si>
  <si>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</si>
  <si>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</si>
  <si>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</si>
  <si>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</si>
  <si>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</si>
  <si>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</si>
  <si>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</si>
  <si>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</si>
  <si>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</si>
  <si>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</si>
  <si>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</si>
  <si>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</si>
  <si>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</si>
  <si>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</si>
  <si>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</si>
  <si>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</si>
  <si>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</si>
  <si>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</si>
  <si>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</si>
  <si>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</si>
  <si>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</si>
  <si>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</si>
  <si>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</si>
  <si>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</si>
  <si>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</si>
  <si>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</si>
  <si>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</si>
  <si>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</si>
  <si>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</si>
  <si>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</si>
  <si>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</si>
  <si>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</si>
  <si>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</si>
  <si>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</si>
  <si>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</si>
  <si>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</si>
  <si>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</si>
  <si>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</si>
  <si>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</si>
  <si>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</si>
  <si>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</si>
  <si>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</si>
  <si>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</si>
  <si>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</si>
  <si>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</si>
  <si>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</si>
  <si>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</si>
  <si>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</si>
  <si>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</si>
  <si>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</si>
  <si>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</si>
  <si>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</si>
  <si>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</si>
  <si>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</si>
  <si>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</si>
  <si>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</si>
  <si>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</si>
  <si>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</si>
  <si>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</si>
  <si>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</si>
  <si>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</si>
  <si>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</si>
  <si>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</si>
  <si>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</si>
  <si>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</si>
  <si>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</si>
  <si>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</si>
  <si>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</si>
  <si>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</si>
  <si>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</si>
  <si>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</si>
  <si>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</si>
  <si>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</si>
  <si>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</si>
  <si>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</si>
  <si>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</si>
  <si>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</si>
  <si>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</si>
  <si>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</si>
  <si>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</si>
  <si>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</si>
  <si>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</si>
  <si>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</si>
  <si>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</si>
  <si>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</si>
  <si>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</si>
  <si>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</si>
  <si>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</si>
  <si>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</si>
  <si>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</si>
  <si>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</si>
  <si>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</si>
  <si>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</si>
  <si>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</si>
  <si>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</si>
  <si>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</si>
  <si>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</si>
  <si>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</si>
  <si>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</si>
  <si>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</si>
  <si>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</si>
  <si>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</si>
  <si>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</si>
  <si>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</si>
  <si>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</si>
  <si>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</si>
  <si>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</si>
  <si>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</si>
  <si>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</si>
  <si>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</si>
  <si>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</si>
  <si>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</si>
  <si>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</si>
  <si>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</si>
  <si>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</si>
  <si>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</si>
  <si>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</si>
  <si>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</si>
  <si>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</si>
  <si>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</si>
  <si>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</si>
  <si>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</si>
  <si>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</si>
  <si>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</si>
  <si>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</si>
  <si>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</si>
  <si>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</si>
  <si>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</si>
  <si>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</si>
  <si>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</si>
  <si>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</si>
  <si>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</si>
  <si>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</si>
  <si>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</si>
  <si>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</si>
  <si>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</si>
  <si>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</si>
  <si>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</si>
  <si>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</si>
  <si>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</si>
  <si>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</si>
  <si>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</si>
  <si>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</si>
  <si>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</si>
  <si>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</si>
  <si>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</si>
  <si>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</si>
  <si>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</si>
  <si>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</si>
  <si>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</si>
  <si>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</si>
  <si>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</si>
  <si>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</si>
  <si>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</si>
  <si>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</si>
  <si>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</si>
  <si>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</si>
  <si>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</si>
  <si>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</si>
  <si>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</si>
  <si>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</si>
  <si>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</si>
  <si>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</si>
  <si>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</si>
  <si>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</si>
  <si>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</si>
  <si>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</si>
  <si>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</si>
  <si>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</si>
  <si>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</si>
  <si>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</si>
  <si>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</si>
  <si>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</si>
  <si>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</si>
  <si>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</si>
  <si>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</si>
  <si>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</si>
  <si>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</si>
  <si>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</si>
  <si>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</si>
  <si>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</si>
  <si>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</si>
  <si>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</si>
  <si>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</si>
  <si>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</si>
  <si>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</si>
  <si>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</si>
  <si>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</si>
  <si>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</si>
  <si>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</si>
  <si>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</si>
  <si>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</si>
  <si>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</si>
  <si>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</si>
  <si>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</si>
  <si>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</si>
  <si>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</si>
  <si>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</si>
  <si>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</si>
  <si>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</si>
  <si>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</si>
  <si>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</si>
  <si>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</si>
  <si>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</si>
  <si>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</si>
  <si>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</si>
  <si>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</si>
  <si>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</si>
  <si>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</si>
  <si>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</si>
  <si>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</si>
  <si>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</si>
  <si>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</si>
  <si>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</si>
  <si>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</si>
  <si>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</si>
  <si>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</si>
  <si>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</si>
  <si>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</si>
  <si>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</si>
  <si>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</si>
  <si>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</si>
  <si>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</si>
  <si>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</si>
  <si>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</si>
  <si>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</si>
  <si>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</si>
  <si>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</si>
  <si>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</si>
  <si>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</si>
  <si>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</si>
  <si>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</si>
  <si>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</si>
  <si>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</si>
  <si>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</si>
  <si>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</si>
  <si>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</si>
  <si>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</si>
  <si>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</si>
  <si>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</si>
  <si>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</si>
  <si>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</si>
  <si>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</si>
  <si>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</si>
  <si>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</si>
  <si>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</si>
  <si>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</si>
  <si>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</si>
  <si>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</si>
  <si>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</si>
  <si>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</si>
  <si>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</si>
  <si>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</si>
  <si>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</si>
  <si>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</si>
  <si>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</si>
  <si>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</si>
  <si>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</si>
  <si>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</si>
  <si>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</si>
  <si>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</si>
  <si>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</si>
  <si>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</si>
  <si>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</si>
  <si>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</si>
  <si>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</si>
  <si>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</si>
  <si>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</si>
  <si>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</si>
  <si>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</si>
  <si>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</si>
  <si>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</si>
  <si>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</si>
  <si>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</si>
  <si>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</si>
  <si>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</si>
  <si>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</si>
  <si>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</si>
  <si>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</si>
  <si>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</si>
  <si>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</si>
  <si>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</si>
  <si>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</si>
  <si>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</si>
  <si>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</si>
  <si>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</si>
  <si>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</si>
  <si>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</si>
  <si>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</si>
  <si>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</si>
  <si>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</si>
  <si>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</si>
  <si>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</si>
  <si>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</si>
  <si>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</si>
  <si>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</si>
  <si>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</si>
  <si>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</si>
  <si>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</si>
  <si>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</si>
  <si>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</si>
  <si>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</si>
  <si>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</si>
  <si>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</si>
  <si>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</si>
  <si>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</si>
  <si>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</si>
  <si>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</si>
  <si>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</si>
  <si>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</si>
  <si>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</si>
  <si>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</si>
  <si>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</si>
  <si>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</si>
  <si>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</si>
  <si>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</si>
  <si>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</si>
  <si>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</si>
  <si>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</si>
  <si>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</si>
  <si>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</si>
  <si>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</si>
  <si>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</si>
  <si>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</si>
  <si>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</si>
  <si>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</si>
  <si>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</si>
  <si>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</si>
  <si>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</si>
  <si>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</si>
  <si>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</si>
  <si>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</si>
  <si>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</si>
  <si>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</si>
  <si>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</si>
  <si>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</si>
  <si>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</si>
  <si>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</si>
  <si>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</si>
  <si>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</si>
  <si>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</si>
  <si>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</si>
  <si>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</si>
  <si>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</si>
  <si>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</si>
  <si>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</si>
  <si>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</si>
  <si>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</si>
  <si>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</si>
  <si>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</si>
  <si>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</si>
  <si>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</si>
  <si>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</si>
  <si>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</si>
  <si>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</si>
  <si>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</si>
  <si>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</si>
  <si>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</si>
  <si>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</si>
  <si>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</si>
  <si>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</si>
  <si>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</si>
  <si>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</si>
  <si>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</si>
  <si>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</si>
  <si>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</si>
  <si>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</si>
  <si>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</si>
  <si>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</si>
  <si>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</si>
  <si>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</si>
  <si>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</si>
  <si>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</si>
  <si>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</si>
  <si>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</si>
  <si>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</si>
  <si>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</si>
  <si>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</si>
  <si>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</si>
  <si>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</si>
  <si>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</si>
  <si>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</si>
  <si>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</si>
  <si>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</si>
  <si>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</si>
  <si>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</si>
  <si>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</si>
  <si>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</si>
  <si>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</si>
  <si>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</si>
  <si>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</si>
  <si>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</si>
  <si>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</si>
  <si>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</si>
  <si>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</si>
  <si>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</si>
  <si>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</si>
  <si>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</si>
  <si>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</si>
  <si>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</si>
  <si>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</si>
  <si>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</si>
  <si>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</si>
  <si>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</si>
  <si>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</si>
  <si>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</si>
  <si>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</si>
  <si>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</si>
  <si>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</si>
  <si>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</si>
  <si>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</si>
  <si>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</si>
  <si>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</si>
  <si>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</si>
  <si>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</si>
  <si>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</si>
  <si>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</si>
  <si>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</si>
  <si>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</si>
  <si>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</si>
  <si>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</si>
  <si>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</si>
  <si>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</si>
  <si>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</si>
  <si>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</si>
  <si>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</si>
  <si>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</si>
  <si>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</si>
  <si>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</si>
  <si>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</si>
  <si>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</si>
  <si>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</si>
  <si>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</si>
  <si>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</si>
  <si>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</si>
  <si>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</si>
  <si>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</si>
  <si>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</si>
  <si>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</si>
  <si>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</si>
  <si>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</si>
  <si>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</si>
  <si>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</si>
  <si>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</si>
  <si>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</si>
  <si>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</si>
  <si>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</si>
  <si>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</si>
  <si>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</si>
  <si>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</si>
  <si>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</si>
  <si>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</si>
  <si>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</si>
  <si>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</si>
  <si>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</si>
  <si>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</si>
  <si>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</si>
  <si>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</si>
  <si>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</si>
  <si>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</si>
  <si>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</si>
  <si>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</si>
  <si>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</si>
  <si>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</si>
  <si>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</si>
  <si>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</si>
  <si>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</si>
  <si>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</si>
  <si>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</si>
  <si>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</si>
  <si>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</si>
  <si>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</si>
  <si>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</si>
  <si>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</si>
  <si>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</si>
  <si>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</si>
  <si>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</si>
  <si>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</si>
  <si>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</si>
  <si>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</si>
  <si>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</si>
  <si>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</si>
  <si>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</si>
  <si>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</si>
  <si>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</si>
  <si>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</si>
  <si>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</si>
  <si>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</si>
  <si>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</si>
  <si>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</si>
  <si>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</si>
  <si>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</si>
  <si>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</si>
  <si>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</si>
  <si>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</si>
  <si>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</si>
  <si>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</si>
  <si>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</si>
  <si>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</si>
  <si>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</si>
  <si>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</si>
  <si>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</si>
  <si>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</si>
  <si>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</si>
  <si>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</si>
  <si>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</si>
  <si>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</si>
  <si>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</si>
  <si>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</si>
  <si>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</si>
  <si>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</si>
  <si>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</si>
  <si>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</si>
  <si>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</si>
  <si>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</si>
  <si>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</si>
  <si>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</si>
  <si>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</si>
  <si>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</si>
  <si>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</si>
  <si>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</si>
  <si>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</si>
  <si>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</si>
  <si>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</si>
  <si>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</si>
  <si>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</si>
  <si>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</si>
  <si>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</si>
  <si>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</si>
  <si>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</si>
  <si>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</si>
  <si>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</si>
  <si>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</si>
  <si>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</si>
  <si>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</si>
  <si>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</si>
  <si>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</si>
  <si>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</si>
  <si>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</si>
  <si>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</si>
  <si>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</si>
  <si>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</si>
  <si>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</si>
  <si>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</si>
  <si>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</si>
  <si>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</si>
  <si>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</si>
  <si>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</si>
  <si>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</si>
  <si>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</si>
  <si>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</si>
  <si>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</si>
  <si>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</si>
  <si>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</si>
  <si>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</si>
  <si>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</si>
  <si>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</si>
  <si>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</si>
  <si>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</si>
  <si>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</si>
  <si>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</si>
  <si>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</si>
  <si>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</si>
  <si>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</si>
  <si>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</si>
  <si>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</si>
  <si>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</si>
  <si>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</si>
  <si>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</si>
  <si>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</si>
  <si>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</si>
  <si>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</si>
  <si>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</si>
  <si>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</si>
  <si>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</si>
  <si>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</si>
  <si>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</si>
  <si>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</si>
  <si>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</si>
  <si>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</si>
  <si>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</si>
  <si>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</si>
  <si>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</si>
  <si>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</si>
  <si>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</si>
  <si>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</si>
  <si>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</si>
  <si>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</si>
  <si>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</si>
  <si>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</si>
  <si>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</si>
  <si>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</si>
  <si>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</si>
  <si>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</si>
  <si>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</si>
  <si>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</si>
  <si>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</si>
  <si>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</si>
  <si>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</si>
  <si>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</si>
  <si>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</si>
  <si>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</si>
  <si>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</si>
  <si>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</si>
  <si>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</si>
  <si>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</si>
  <si>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</si>
  <si>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</si>
  <si>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</si>
  <si>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</si>
  <si>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</si>
  <si>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</si>
  <si>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</si>
  <si>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</si>
  <si>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</si>
  <si>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</si>
  <si>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</si>
  <si>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</si>
  <si>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</si>
  <si>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</si>
  <si>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</si>
  <si>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</si>
  <si>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</si>
  <si>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</si>
  <si>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</si>
  <si>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</si>
  <si>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</si>
  <si>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</si>
  <si>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</si>
  <si>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</si>
  <si>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</si>
  <si>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</si>
  <si>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</si>
  <si>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</si>
  <si>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</si>
  <si>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</si>
  <si>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</si>
  <si>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</si>
  <si>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</si>
  <si>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</si>
  <si>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</si>
  <si>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</si>
  <si>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</si>
  <si>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</si>
  <si>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</si>
  <si>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</si>
  <si>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</si>
  <si>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</si>
  <si>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</si>
  <si>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</si>
  <si>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</si>
  <si>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</si>
  <si>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</si>
  <si>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</si>
  <si>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</si>
  <si>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</si>
  <si>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</si>
  <si>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</si>
  <si>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</si>
  <si>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</si>
  <si>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</si>
  <si>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</si>
  <si>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</si>
  <si>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</si>
  <si>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</si>
  <si>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</si>
  <si>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</si>
  <si>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</si>
  <si>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</si>
  <si>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</si>
  <si>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</si>
  <si>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</si>
  <si>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</si>
  <si>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</si>
  <si>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</si>
  <si>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</si>
  <si>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</si>
  <si>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</si>
  <si>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</si>
  <si>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</si>
  <si>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</si>
  <si>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</si>
  <si>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</si>
  <si>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</si>
  <si>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</si>
  <si>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</si>
  <si>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</si>
  <si>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</si>
  <si>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</si>
  <si>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</si>
  <si>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</si>
  <si>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</si>
  <si>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</si>
  <si>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</si>
  <si>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</si>
  <si>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</si>
  <si>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</si>
  <si>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</si>
  <si>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</si>
  <si>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</si>
  <si>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</si>
  <si>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</si>
  <si>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</si>
  <si>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</si>
  <si>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</si>
  <si>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</si>
  <si>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</si>
  <si>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</si>
  <si>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</si>
  <si>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</si>
  <si>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</si>
  <si>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</si>
  <si>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</si>
  <si>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</si>
  <si>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</si>
  <si>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</si>
  <si>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</si>
  <si>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</si>
  <si>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</si>
  <si>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</si>
  <si>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</si>
  <si>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</si>
  <si>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</si>
  <si>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</si>
  <si>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</si>
  <si>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</si>
  <si>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</si>
  <si>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</si>
  <si>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</si>
  <si>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</si>
  <si>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</si>
  <si>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</si>
  <si>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</si>
  <si>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</si>
  <si>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</si>
  <si>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</si>
  <si>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</si>
  <si>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</si>
  <si>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</si>
  <si>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</si>
  <si>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</si>
  <si>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</si>
  <si>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</si>
  <si>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</si>
  <si>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</si>
  <si>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</si>
  <si>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</si>
  <si>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</si>
  <si>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</si>
  <si>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</si>
  <si>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</si>
  <si>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</si>
  <si>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</si>
  <si>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</si>
  <si>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</si>
  <si>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</si>
  <si>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</si>
  <si>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</si>
  <si>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</si>
  <si>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</si>
  <si>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</si>
  <si>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</si>
  <si>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</si>
  <si>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</si>
  <si>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</si>
  <si>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</si>
  <si>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</si>
  <si>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</si>
  <si>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</si>
  <si>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</si>
  <si>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</si>
  <si>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</si>
  <si>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</si>
  <si>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</si>
  <si>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</si>
  <si>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</si>
  <si>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</si>
  <si>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</si>
  <si>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</si>
  <si>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</si>
  <si>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</si>
  <si>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</si>
  <si>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</si>
  <si>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</si>
  <si>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</si>
  <si>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</si>
  <si>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</si>
  <si>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</si>
  <si>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</si>
  <si>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</si>
  <si>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</si>
  <si>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</si>
  <si>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</si>
  <si>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</si>
  <si>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</si>
  <si>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</si>
  <si>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</si>
  <si>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</si>
  <si>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</si>
  <si>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</si>
  <si>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</si>
  <si>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</si>
  <si>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</si>
  <si>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</si>
  <si>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</si>
  <si>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</si>
  <si>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</si>
  <si>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</si>
  <si>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</si>
  <si>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</si>
  <si>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</si>
  <si>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</si>
  <si>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</si>
  <si>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</si>
  <si>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</si>
  <si>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</si>
  <si>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</si>
  <si>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</si>
  <si>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</si>
  <si>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</si>
  <si>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</si>
  <si>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</si>
  <si>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</si>
  <si>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</si>
  <si>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</si>
  <si>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</si>
  <si>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</si>
  <si>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</si>
  <si>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</si>
  <si>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</si>
  <si>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</si>
  <si>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</si>
  <si>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</si>
  <si>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</si>
  <si>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</si>
  <si>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</si>
  <si>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</si>
  <si>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</si>
  <si>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</si>
  <si>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</si>
  <si>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</si>
  <si>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</si>
  <si>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</si>
  <si>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</si>
  <si>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</si>
  <si>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</si>
  <si>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</si>
  <si>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</si>
  <si>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</si>
  <si>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</si>
  <si>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</si>
  <si>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</si>
  <si>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</si>
  <si>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</si>
  <si>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</si>
  <si>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</si>
  <si>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</si>
  <si>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</si>
  <si>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</si>
  <si>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</si>
  <si>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</si>
  <si>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</si>
  <si>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</si>
  <si>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</si>
  <si>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</si>
  <si>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</si>
  <si>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</si>
  <si>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</si>
  <si>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</si>
  <si>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</si>
  <si>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</si>
  <si>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</si>
  <si>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</si>
  <si>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</si>
  <si>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</si>
  <si>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</si>
  <si>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</si>
  <si>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</si>
  <si>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</si>
  <si>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</si>
  <si>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</si>
  <si>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</si>
  <si>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</si>
  <si>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</si>
  <si>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</si>
  <si>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</si>
  <si>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</si>
  <si>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</si>
  <si>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</si>
  <si>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</si>
  <si>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</si>
  <si>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</si>
  <si>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</si>
  <si>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</si>
  <si>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</si>
  <si>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</si>
  <si>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</si>
  <si>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</si>
  <si>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</si>
  <si>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</si>
  <si>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</si>
  <si>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</si>
  <si>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</si>
  <si>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</si>
  <si>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</si>
  <si>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</si>
  <si>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</si>
  <si>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</si>
  <si>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</si>
  <si>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</si>
  <si>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</si>
  <si>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</si>
  <si>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</si>
  <si>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</si>
  <si>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</si>
  <si>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</si>
  <si>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</si>
  <si>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</si>
  <si>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</si>
  <si>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</si>
  <si>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</si>
  <si>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</si>
  <si>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</si>
  <si>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</si>
  <si>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</si>
  <si>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</si>
  <si>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</si>
  <si>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</si>
  <si>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</si>
  <si>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</si>
  <si>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</si>
  <si>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</si>
  <si>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</si>
  <si>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</si>
  <si>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</si>
  <si>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</si>
  <si>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</si>
  <si>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</si>
  <si>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</si>
  <si>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</si>
  <si>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</si>
  <si>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</si>
  <si>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</si>
  <si>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</si>
  <si>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</si>
  <si>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</si>
  <si>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</si>
  <si>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</si>
  <si>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</si>
  <si>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</si>
  <si>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</si>
  <si>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</si>
  <si>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</si>
  <si>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</si>
  <si>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</si>
  <si>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</si>
  <si>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</si>
  <si>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</si>
  <si>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</si>
  <si>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</si>
  <si>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</si>
  <si>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</si>
  <si>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</si>
  <si>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</si>
  <si>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</si>
  <si>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</si>
  <si>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</si>
  <si>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</si>
  <si>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</si>
  <si>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</si>
  <si>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</si>
  <si>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</si>
  <si>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</si>
  <si>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</si>
  <si>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</si>
  <si>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</si>
  <si>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</si>
  <si>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</si>
  <si>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</si>
  <si>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</si>
  <si>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</si>
  <si>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</si>
  <si>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</si>
  <si>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</si>
  <si>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</si>
  <si>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</si>
  <si>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</si>
  <si>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</si>
  <si>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</si>
  <si>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</si>
  <si>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</si>
  <si>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</si>
  <si>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</si>
  <si>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</si>
  <si>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</si>
  <si>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</si>
  <si>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</si>
  <si>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</si>
  <si>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</si>
  <si>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</si>
  <si>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</si>
  <si>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</si>
  <si>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</si>
  <si>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</si>
  <si>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</si>
  <si>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</si>
  <si>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</si>
  <si>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</si>
  <si>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</si>
  <si>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</si>
  <si>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</si>
  <si>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</si>
  <si>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</si>
  <si>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</si>
  <si>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</si>
  <si>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</si>
  <si>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</si>
  <si>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</si>
  <si>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</si>
  <si>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</si>
  <si>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</si>
  <si>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</si>
  <si>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</si>
  <si>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</si>
  <si>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</si>
  <si>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</si>
  <si>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</si>
  <si>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</si>
  <si>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</si>
  <si>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</si>
  <si>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</si>
  <si>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</si>
  <si>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</si>
  <si>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</si>
  <si>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</si>
  <si>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</si>
  <si>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</si>
  <si>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</si>
  <si>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</si>
  <si>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</si>
  <si>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</si>
  <si>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</si>
  <si>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</si>
  <si>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</si>
  <si>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</si>
  <si>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</si>
  <si>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</si>
  <si>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</si>
  <si>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</si>
  <si>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</si>
  <si>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</si>
  <si>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</si>
  <si>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</si>
  <si>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</si>
  <si>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</si>
  <si>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</si>
  <si>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</si>
  <si>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</si>
  <si>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</si>
  <si>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</si>
  <si>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</si>
  <si>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</si>
  <si>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</si>
  <si>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</si>
  <si>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</si>
  <si>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</si>
  <si>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</si>
  <si>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</si>
  <si>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</si>
  <si>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</si>
  <si>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</si>
  <si>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</si>
  <si>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</si>
  <si>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</si>
  <si>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</si>
  <si>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</si>
  <si>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</si>
  <si>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</si>
  <si>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</si>
  <si>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</si>
  <si>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</si>
  <si>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</si>
  <si>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</si>
  <si>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</si>
  <si>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</si>
  <si>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</si>
  <si>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</si>
  <si>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</si>
  <si>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</si>
  <si>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</si>
  <si>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</si>
  <si>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</si>
  <si>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</si>
  <si>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</si>
  <si>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</si>
  <si>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</si>
  <si>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</si>
  <si>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</si>
  <si>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</si>
  <si>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</si>
  <si>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</si>
  <si>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</si>
  <si>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</si>
  <si>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</si>
  <si>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</si>
  <si>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</si>
  <si>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</si>
  <si>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</si>
  <si>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</si>
  <si>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</si>
  <si>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</si>
  <si>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</si>
  <si>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</si>
  <si>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</si>
  <si>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</si>
  <si>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</si>
  <si>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</si>
  <si>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</si>
  <si>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</si>
  <si>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</si>
  <si>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</si>
  <si>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</si>
  <si>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</si>
  <si>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</si>
  <si>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</si>
  <si>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</si>
  <si>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</si>
  <si>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</si>
  <si>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</si>
  <si>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</si>
  <si>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</si>
  <si>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</si>
  <si>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</si>
  <si>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</si>
  <si>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</si>
  <si>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</si>
  <si>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</si>
  <si>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</si>
  <si>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</si>
  <si>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</si>
  <si>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</si>
  <si>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</si>
  <si>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</si>
  <si>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</si>
  <si>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</si>
  <si>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</si>
  <si>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</si>
  <si>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</si>
  <si>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</si>
  <si>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</si>
  <si>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</si>
  <si>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</si>
  <si>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</si>
  <si>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</si>
  <si>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</si>
  <si>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</si>
  <si>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</si>
  <si>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</si>
  <si>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</si>
  <si>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</si>
  <si>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</si>
  <si>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</si>
  <si>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</si>
  <si>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</si>
  <si>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</si>
  <si>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</si>
  <si>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</si>
  <si>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</si>
  <si>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</si>
  <si>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</si>
  <si>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</si>
  <si>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</si>
  <si>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</si>
  <si>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</si>
  <si>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</si>
  <si>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</si>
  <si>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</si>
  <si>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</si>
  <si>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</si>
  <si>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</si>
  <si>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</si>
  <si>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</si>
  <si>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</si>
  <si>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</si>
  <si>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</si>
  <si>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</si>
  <si>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</si>
  <si>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</si>
  <si>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</si>
  <si>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</si>
  <si>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</si>
  <si>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</si>
  <si>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</si>
  <si>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</si>
  <si>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</si>
  <si>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</si>
  <si>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</si>
  <si>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</si>
  <si>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</si>
  <si>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</si>
  <si>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</si>
  <si>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</si>
  <si>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</si>
  <si>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</si>
  <si>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</si>
  <si>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</si>
  <si>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</si>
  <si>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</si>
  <si>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</si>
  <si>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</si>
  <si>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</si>
  <si>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</si>
  <si>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</si>
  <si>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</si>
  <si>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</si>
  <si>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</si>
  <si>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</si>
  <si>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</si>
  <si>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</si>
  <si>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</si>
  <si>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</si>
  <si>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</si>
  <si>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</si>
  <si>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</si>
  <si>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</si>
  <si>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</si>
  <si>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</si>
  <si>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</si>
  <si>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</si>
  <si>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</si>
  <si>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</si>
  <si>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</si>
  <si>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</si>
  <si>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</si>
  <si>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</si>
  <si>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</si>
  <si>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</si>
  <si>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</si>
  <si>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</si>
  <si>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</si>
  <si>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</si>
  <si>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</si>
  <si>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</si>
  <si>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</si>
  <si>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</si>
  <si>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</si>
  <si>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</si>
  <si>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</si>
  <si>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</si>
  <si>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</si>
  <si>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</si>
  <si>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</si>
  <si>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</si>
  <si>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</si>
  <si>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</si>
  <si>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</si>
  <si>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</si>
  <si>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</si>
  <si>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</si>
  <si>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</si>
  <si>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</si>
  <si>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</si>
  <si>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</si>
  <si>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</si>
  <si>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</si>
  <si>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</si>
  <si>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</si>
  <si>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</si>
  <si>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</si>
  <si>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</si>
  <si>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</si>
  <si>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</si>
  <si>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</si>
  <si>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</si>
  <si>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</si>
  <si>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</si>
  <si>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</si>
  <si>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</si>
  <si>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</si>
  <si>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</si>
  <si>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</si>
  <si>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</si>
  <si>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</si>
  <si>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</si>
  <si>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</si>
  <si>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</si>
  <si>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</si>
  <si>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</si>
  <si>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</si>
  <si>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</si>
  <si>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</si>
  <si>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</si>
  <si>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</si>
  <si>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</si>
  <si>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</si>
  <si>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</si>
  <si>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</si>
  <si>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</si>
  <si>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</si>
  <si>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</si>
  <si>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</si>
  <si>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</si>
  <si>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</si>
  <si>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</si>
  <si>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</si>
  <si>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</si>
  <si>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</si>
  <si>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</si>
  <si>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</si>
  <si>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</si>
  <si>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</si>
  <si>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</si>
  <si>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</si>
  <si>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</si>
  <si>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</si>
  <si>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</si>
  <si>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</si>
  <si>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</si>
  <si>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</si>
  <si>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</si>
  <si>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</si>
  <si>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</si>
  <si>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</si>
  <si>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</si>
  <si>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</si>
  <si>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</si>
  <si>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</si>
  <si>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</si>
  <si>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</si>
  <si>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</si>
  <si>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</si>
  <si>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</si>
  <si>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</si>
  <si>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</si>
  <si>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</si>
  <si>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</si>
  <si>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</si>
  <si>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</si>
  <si>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</si>
  <si>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</si>
  <si>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</si>
  <si>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</si>
  <si>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</si>
  <si>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</si>
  <si>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</si>
  <si>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</si>
  <si>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</si>
  <si>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</si>
  <si>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</si>
  <si>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</si>
  <si>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</si>
  <si>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</si>
  <si>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</si>
  <si>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</si>
  <si>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</si>
  <si>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</si>
  <si>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</si>
  <si>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</si>
  <si>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</si>
  <si>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</si>
  <si>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</si>
  <si>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</si>
  <si>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</si>
  <si>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</si>
  <si>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</si>
  <si>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</si>
  <si>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</si>
  <si>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</si>
  <si>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</si>
  <si>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</si>
  <si>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</si>
  <si>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</si>
  <si>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</si>
  <si>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</si>
  <si>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</si>
  <si>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</si>
  <si>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</si>
  <si>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</si>
  <si>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</si>
  <si>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</si>
  <si>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</si>
  <si>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</si>
  <si>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</si>
  <si>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</si>
  <si>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</si>
  <si>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</si>
  <si>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</si>
  <si>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</si>
  <si>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</si>
  <si>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</si>
  <si>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</si>
  <si>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</si>
  <si>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</si>
  <si>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</si>
  <si>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</si>
  <si>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</si>
  <si>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</si>
  <si>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</si>
  <si>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</si>
  <si>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</si>
  <si>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</si>
  <si>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</si>
  <si>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</si>
  <si>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</si>
  <si>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</si>
  <si>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</si>
  <si>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</si>
  <si>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</si>
  <si>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</si>
  <si>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</si>
  <si>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</si>
  <si>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</si>
  <si>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</si>
  <si>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</si>
  <si>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</si>
  <si>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</si>
  <si>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</si>
  <si>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</si>
  <si>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</si>
  <si>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</si>
  <si>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</si>
  <si>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</si>
  <si>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</si>
  <si>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</si>
  <si>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</si>
  <si>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</si>
  <si>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</si>
  <si>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</si>
  <si>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</si>
  <si>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</si>
  <si>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</si>
  <si>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</si>
  <si>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</si>
  <si>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</si>
  <si>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</si>
  <si>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</si>
  <si>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</si>
  <si>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</si>
  <si>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</si>
  <si>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</si>
  <si>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</si>
  <si>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</si>
  <si>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</si>
  <si>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</si>
  <si>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</si>
  <si>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</si>
  <si>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</si>
  <si>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</si>
  <si>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</si>
  <si>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</si>
  <si>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</si>
  <si>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</si>
  <si>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</si>
  <si>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</si>
  <si>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</si>
  <si>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</si>
  <si>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</si>
  <si>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</si>
  <si>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</si>
  <si>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</si>
  <si>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</si>
  <si>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</si>
  <si>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</si>
  <si>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</si>
  <si>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</si>
  <si>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</si>
  <si>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</si>
  <si>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</si>
  <si>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</si>
  <si>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</si>
  <si>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</si>
  <si>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</si>
  <si>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</si>
  <si>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</si>
  <si>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</si>
  <si>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</si>
  <si>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</si>
  <si>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</si>
  <si>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</si>
  <si>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</si>
  <si>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</si>
  <si>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</si>
  <si>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</si>
  <si>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</si>
  <si>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</si>
  <si>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</si>
  <si>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</si>
  <si>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</si>
  <si>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</si>
  <si>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</si>
  <si>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</si>
  <si>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</si>
  <si>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</si>
  <si>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</si>
  <si>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</si>
  <si>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</si>
  <si>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</si>
  <si>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</si>
  <si>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</si>
  <si>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</si>
  <si>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</si>
  <si>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</si>
  <si>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</si>
  <si>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</si>
  <si>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</si>
  <si>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</si>
  <si>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</si>
  <si>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</si>
  <si>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</si>
  <si>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</si>
  <si>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</si>
  <si>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</si>
  <si>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</si>
  <si>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</si>
  <si>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</si>
  <si>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</si>
  <si>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</si>
  <si>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</si>
  <si>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</si>
  <si>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</si>
  <si>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</si>
  <si>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</si>
  <si>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</si>
  <si>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</si>
  <si>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</si>
  <si>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</si>
  <si>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</si>
  <si>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</si>
  <si>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</si>
  <si>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</si>
  <si>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</si>
  <si>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</si>
  <si>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</si>
  <si>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</si>
  <si>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</si>
  <si>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</si>
  <si>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</si>
  <si>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</si>
  <si>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</si>
  <si>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</si>
  <si>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</si>
  <si>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</si>
  <si>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</si>
  <si>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</si>
  <si>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</si>
  <si>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</si>
  <si>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</si>
  <si>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</si>
  <si>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</si>
  <si>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</si>
  <si>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</si>
  <si>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</si>
  <si>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</si>
  <si>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</si>
  <si>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</si>
  <si>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</si>
  <si>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</si>
  <si>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</si>
  <si>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</si>
  <si>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</si>
  <si>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</si>
  <si>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</si>
  <si>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</si>
  <si>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</si>
  <si>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</si>
  <si>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</si>
  <si>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</si>
  <si>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</si>
  <si>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</si>
  <si>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</si>
  <si>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</si>
  <si>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</si>
  <si>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</si>
  <si>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</si>
  <si>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</si>
  <si>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</si>
  <si>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</si>
  <si>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</si>
  <si>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</si>
  <si>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</si>
  <si>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</si>
  <si>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</si>
  <si>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</si>
  <si>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</si>
  <si>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</si>
  <si>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</si>
  <si>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</si>
  <si>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</si>
  <si>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</si>
  <si>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</si>
  <si>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</si>
  <si>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</si>
  <si>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</si>
  <si>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</si>
  <si>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</si>
  <si>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</si>
  <si>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</si>
  <si>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</si>
  <si>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</si>
  <si>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</si>
  <si>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</si>
  <si>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</si>
  <si>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</si>
  <si>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</si>
  <si>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</si>
  <si>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</si>
  <si>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</si>
  <si>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</si>
  <si>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</si>
  <si>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</si>
  <si>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</si>
  <si>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</si>
  <si>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</si>
  <si>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</si>
  <si>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</si>
  <si>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</si>
  <si>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</si>
  <si>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</si>
  <si>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</si>
  <si>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</si>
  <si>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</si>
  <si>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</si>
  <si>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</si>
  <si>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</si>
  <si>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</si>
  <si>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</si>
  <si>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</si>
  <si>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</si>
  <si>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</si>
  <si>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</si>
  <si>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</si>
  <si>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</si>
  <si>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</si>
  <si>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</si>
  <si>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</si>
  <si>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</si>
  <si>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</si>
  <si>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</si>
  <si>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</si>
  <si>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</si>
  <si>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</si>
  <si>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</si>
  <si>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</si>
  <si>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</si>
  <si>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</si>
  <si>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</si>
  <si>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</si>
  <si>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</si>
  <si>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</si>
  <si>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</si>
  <si>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</si>
  <si>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</si>
  <si>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</si>
  <si>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</si>
  <si>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</si>
  <si>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</si>
  <si>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</si>
  <si>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</si>
  <si>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</si>
  <si>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</si>
  <si>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</si>
  <si>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</si>
  <si>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</si>
  <si>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</si>
  <si>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</si>
  <si>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</si>
  <si>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</si>
  <si>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</si>
  <si>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</si>
  <si>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</si>
  <si>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</si>
  <si>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</si>
  <si>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</si>
  <si>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</si>
  <si>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</si>
  <si>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</si>
  <si>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</si>
  <si>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</si>
  <si>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</si>
  <si>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</si>
  <si>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</si>
  <si>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</si>
  <si>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</si>
  <si>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</si>
  <si>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</si>
  <si>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</si>
  <si>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</si>
  <si>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</si>
  <si>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</si>
  <si>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</si>
  <si>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</si>
  <si>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</si>
  <si>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</si>
  <si>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</si>
  <si>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</si>
  <si>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</si>
  <si>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</si>
  <si>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</si>
  <si>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</si>
  <si>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</si>
  <si>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</si>
  <si>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</si>
  <si>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</si>
  <si>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</si>
  <si>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</si>
  <si>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</si>
  <si>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</si>
  <si>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</si>
  <si>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</si>
  <si>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</si>
  <si>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</si>
  <si>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</si>
  <si>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</si>
  <si>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</si>
  <si>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</si>
  <si>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</si>
  <si>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</si>
  <si>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</si>
  <si>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</si>
  <si>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</si>
  <si>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</si>
  <si>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</si>
  <si>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</si>
  <si>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</si>
  <si>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</si>
  <si>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</si>
  <si>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</si>
  <si>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</si>
  <si>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</si>
  <si>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</si>
  <si>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</si>
  <si>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</si>
  <si>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</si>
  <si>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</si>
  <si>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</si>
  <si>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</si>
  <si>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</si>
  <si>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</si>
  <si>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</si>
  <si>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</si>
  <si>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</si>
  <si>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</si>
  <si>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</si>
  <si>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</si>
  <si>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</si>
  <si>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</si>
  <si>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</si>
  <si>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</si>
  <si>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</si>
  <si>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</si>
  <si>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</si>
  <si>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</si>
  <si>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</si>
  <si>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</si>
  <si>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</si>
  <si>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</si>
  <si>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</si>
  <si>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</si>
  <si>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</si>
  <si>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</si>
  <si>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</si>
  <si>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</si>
  <si>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</si>
  <si>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</si>
  <si>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</si>
  <si>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</si>
  <si>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</si>
  <si>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</si>
  <si>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</si>
  <si>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</si>
  <si>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</si>
  <si>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</si>
  <si>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</si>
  <si>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</si>
  <si>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</si>
  <si>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</si>
  <si>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</si>
  <si>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</si>
  <si>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</si>
  <si>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</si>
  <si>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</si>
  <si>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</si>
  <si>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</si>
  <si>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</si>
  <si>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</si>
  <si>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</si>
  <si>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</si>
  <si>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</si>
  <si>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</si>
  <si>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</si>
  <si>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</si>
  <si>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</si>
  <si>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</si>
  <si>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</si>
  <si>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</si>
  <si>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</si>
  <si>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</si>
  <si>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</si>
  <si>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</si>
  <si>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</si>
  <si>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</si>
  <si>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</si>
  <si>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</si>
  <si>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</si>
  <si>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</si>
  <si>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</si>
  <si>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</si>
  <si>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</si>
  <si>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</si>
  <si>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</si>
  <si>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</si>
  <si>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</si>
  <si>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</si>
  <si>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</si>
  <si>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</si>
  <si>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</si>
  <si>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</si>
  <si>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</si>
  <si>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</si>
  <si>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</si>
  <si>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</si>
  <si>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</si>
  <si>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</si>
  <si>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</si>
  <si>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</si>
  <si>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</si>
  <si>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</si>
  <si>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</si>
  <si>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</si>
  <si>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</si>
  <si>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</si>
  <si>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</si>
  <si>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</si>
  <si>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</si>
  <si>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</si>
  <si>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</si>
  <si>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</si>
  <si>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</si>
  <si>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</si>
  <si>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</si>
  <si>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</si>
  <si>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</si>
  <si>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</si>
  <si>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</si>
  <si>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</si>
  <si>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</si>
  <si>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</si>
  <si>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</si>
  <si>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</si>
  <si>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</si>
  <si>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</si>
  <si>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</si>
  <si>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</si>
  <si>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</si>
  <si>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</si>
  <si>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</si>
  <si>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</si>
  <si>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</si>
  <si>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</si>
  <si>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</si>
  <si>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</si>
  <si>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</si>
  <si>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</si>
  <si>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</si>
  <si>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</si>
  <si>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</si>
  <si>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</si>
  <si>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</si>
  <si>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</si>
  <si>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</si>
  <si>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</si>
  <si>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</si>
  <si>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</si>
  <si>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</si>
  <si>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</si>
  <si>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</si>
  <si>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</si>
  <si>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</si>
  <si>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</si>
  <si>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</si>
  <si>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</si>
  <si>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</si>
  <si>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</si>
  <si>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</si>
  <si>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</si>
  <si>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</si>
  <si>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</si>
  <si>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</si>
  <si>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</si>
  <si>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</si>
  <si>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</si>
  <si>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</si>
  <si>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</si>
  <si>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</si>
  <si>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</si>
  <si>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</si>
  <si>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</si>
  <si>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</si>
  <si>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</si>
  <si>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</si>
  <si>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</si>
  <si>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</si>
  <si>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</si>
  <si>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</si>
  <si>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</si>
  <si>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</si>
  <si>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</si>
  <si>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</si>
  <si>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</si>
  <si>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</si>
  <si>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</si>
  <si>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</si>
  <si>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</si>
  <si>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</si>
  <si>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</si>
  <si>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</si>
  <si>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</si>
  <si>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</si>
  <si>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</si>
  <si>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</si>
  <si>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</si>
  <si>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</si>
  <si>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</si>
  <si>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</si>
  <si>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</si>
  <si>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</si>
  <si>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</si>
  <si>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</si>
  <si>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</si>
  <si>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</si>
  <si>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</si>
  <si>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</si>
  <si>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</si>
  <si>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</si>
  <si>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</si>
  <si>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</si>
  <si>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</si>
  <si>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</si>
  <si>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</si>
  <si>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</si>
  <si>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</si>
  <si>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</si>
  <si>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</si>
  <si>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</si>
  <si>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</si>
  <si>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</si>
  <si>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</si>
  <si>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</si>
  <si>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</si>
  <si>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</si>
  <si>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</si>
  <si>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</si>
  <si>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</si>
  <si>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</si>
  <si>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</si>
  <si>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</si>
  <si>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</si>
  <si>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</si>
  <si>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</si>
  <si>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</si>
  <si>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</si>
  <si>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</si>
  <si>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</si>
  <si>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</si>
  <si>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</si>
  <si>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</si>
  <si>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</si>
  <si>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</si>
  <si>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</si>
  <si>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</si>
  <si>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</si>
  <si>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</si>
  <si>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</si>
  <si>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</si>
  <si>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</si>
  <si>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</si>
  <si>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</si>
  <si>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</si>
  <si>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</si>
  <si>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</si>
  <si>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</si>
  <si>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</si>
  <si>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</si>
  <si>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</si>
  <si>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</si>
  <si>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</si>
  <si>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</si>
  <si>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</si>
  <si>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</si>
  <si>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</si>
  <si>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</si>
  <si>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</si>
  <si>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</si>
  <si>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</si>
  <si>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</si>
  <si>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</si>
  <si>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</si>
  <si>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</si>
  <si>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</si>
  <si>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</si>
  <si>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</si>
  <si>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</si>
  <si>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</si>
  <si>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</si>
  <si>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</si>
  <si>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</si>
  <si>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</si>
  <si>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</si>
  <si>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</si>
  <si>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</si>
  <si>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</si>
  <si>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</si>
  <si>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</si>
  <si>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</si>
  <si>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</si>
  <si>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</si>
  <si>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</si>
  <si>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</si>
  <si>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</si>
  <si>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</si>
  <si>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</si>
  <si>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</si>
  <si>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</si>
  <si>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</si>
  <si>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</si>
  <si>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</si>
  <si>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</si>
  <si>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</si>
  <si>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</si>
  <si>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</si>
  <si>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</si>
  <si>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</si>
  <si>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</si>
  <si>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</si>
  <si>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</si>
  <si>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</si>
  <si>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</si>
  <si>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</si>
  <si>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</si>
  <si>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</si>
  <si>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</si>
  <si>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</si>
  <si>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</si>
  <si>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</si>
  <si>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</si>
  <si>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</si>
  <si>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</si>
  <si>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</si>
  <si>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</si>
  <si>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</si>
  <si>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</si>
  <si>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</si>
  <si>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</si>
  <si>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</si>
  <si>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</si>
  <si>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</si>
  <si>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</si>
  <si>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</si>
  <si>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</si>
  <si>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</si>
  <si>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</si>
  <si>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</si>
  <si>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</si>
  <si>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</si>
  <si>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</si>
  <si>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</si>
  <si>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</si>
  <si>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</si>
  <si>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</si>
  <si>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</si>
  <si>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</si>
  <si>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</si>
  <si>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</si>
  <si>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</si>
  <si>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</si>
  <si>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</si>
  <si>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</si>
  <si>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</si>
  <si>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</si>
  <si>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</si>
  <si>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</si>
  <si>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</si>
  <si>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</si>
  <si>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</si>
  <si>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</si>
  <si>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</si>
  <si>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</si>
  <si>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</si>
  <si>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</si>
  <si>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</si>
  <si>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</si>
  <si>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</si>
  <si>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</si>
  <si>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</si>
  <si>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</si>
  <si>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</si>
  <si>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</si>
  <si>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</si>
  <si>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</si>
  <si>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</si>
  <si>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</si>
  <si>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</si>
  <si>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</si>
  <si>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</si>
  <si>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</si>
  <si>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</si>
  <si>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</si>
  <si>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</si>
  <si>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</si>
  <si>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</si>
  <si>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</si>
  <si>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</si>
  <si>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</si>
  <si>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</si>
  <si>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</si>
  <si>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</si>
  <si>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</si>
  <si>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</si>
  <si>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</si>
  <si>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</si>
  <si>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</si>
  <si>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</si>
  <si>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</si>
  <si>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</si>
  <si>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</si>
  <si>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</si>
  <si>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</si>
  <si>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</si>
  <si>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</si>
  <si>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</si>
  <si>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</si>
  <si>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</si>
  <si>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</si>
  <si>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</si>
  <si>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</si>
  <si>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</si>
  <si>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</si>
  <si>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</si>
  <si>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</si>
  <si>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</si>
  <si>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</si>
  <si>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</si>
  <si>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</si>
  <si>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</si>
  <si>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</si>
  <si>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</si>
  <si>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</si>
  <si>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</si>
  <si>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</si>
  <si>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</si>
  <si>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</si>
  <si>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</si>
  <si>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</si>
  <si>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</si>
  <si>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</si>
  <si>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</si>
  <si>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</si>
  <si>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</si>
  <si>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</si>
  <si>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</si>
  <si>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</si>
  <si>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</si>
  <si>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</si>
  <si>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</si>
  <si>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</si>
  <si>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</si>
  <si>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</si>
  <si>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</si>
  <si>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</si>
  <si>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</si>
  <si>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</si>
  <si>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</si>
  <si>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</si>
  <si>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</si>
  <si>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</si>
  <si>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</si>
  <si>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</si>
  <si>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</si>
  <si>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</si>
  <si>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</si>
  <si>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</si>
  <si>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</si>
  <si>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</si>
  <si>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</si>
  <si>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</si>
  <si>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</si>
  <si>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</si>
  <si>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</si>
  <si>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</si>
  <si>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</si>
  <si>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</si>
  <si>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</si>
  <si>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</si>
  <si>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</si>
  <si>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</si>
  <si>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</si>
  <si>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</si>
  <si>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</si>
  <si>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</si>
  <si>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</si>
  <si>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</si>
  <si>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</si>
  <si>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</si>
  <si>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</si>
  <si>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</si>
  <si>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</si>
  <si>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</si>
  <si>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</si>
  <si>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</si>
  <si>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</si>
  <si>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</si>
  <si>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</si>
  <si>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</si>
  <si>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</si>
  <si>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</si>
  <si>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</si>
  <si>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</si>
  <si>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</si>
  <si>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</si>
  <si>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</si>
  <si>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</si>
  <si>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</si>
  <si>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</si>
  <si>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</si>
  <si>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</si>
  <si>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</si>
  <si>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</si>
  <si>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</si>
  <si>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</si>
  <si>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</si>
  <si>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</si>
  <si>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</si>
  <si>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</si>
  <si>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</si>
  <si>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</si>
  <si>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</si>
  <si>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</si>
  <si>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</si>
  <si>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</si>
  <si>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</si>
  <si>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</si>
  <si>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</si>
  <si>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</si>
  <si>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</si>
  <si>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</si>
  <si>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</si>
  <si>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</si>
  <si>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</si>
  <si>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</si>
  <si>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</si>
  <si>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</si>
  <si>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</si>
  <si>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</si>
  <si>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</si>
  <si>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</si>
  <si>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</si>
  <si>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</si>
  <si>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</si>
  <si>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</si>
  <si>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</si>
  <si>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</si>
  <si>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</si>
  <si>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</si>
  <si>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</si>
  <si>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</si>
  <si>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</si>
  <si>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</si>
  <si>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</si>
  <si>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</si>
  <si>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</si>
  <si>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</si>
  <si>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</si>
  <si>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</si>
  <si>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</si>
  <si>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</si>
  <si>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</si>
  <si>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</si>
  <si>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</si>
  <si>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</si>
  <si>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</si>
  <si>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</si>
  <si>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</si>
  <si>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</si>
  <si>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</si>
  <si>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</si>
  <si>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</si>
  <si>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</si>
  <si>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</si>
  <si>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</si>
  <si>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</si>
  <si>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</si>
  <si>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</si>
  <si>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</si>
  <si>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</si>
  <si>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</si>
  <si>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</si>
  <si>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</si>
  <si>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</si>
  <si>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</si>
  <si>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</si>
  <si>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</si>
  <si>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</si>
  <si>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</si>
  <si>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</si>
  <si>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</si>
  <si>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</si>
  <si>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</si>
  <si>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</si>
  <si>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</si>
  <si>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</si>
  <si>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</si>
  <si>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</si>
  <si>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</si>
  <si>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</si>
  <si>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</si>
  <si>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</si>
  <si>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</si>
  <si>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</si>
  <si>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</si>
  <si>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</si>
  <si>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</si>
  <si>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</si>
  <si>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</si>
  <si>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</si>
  <si>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</si>
  <si>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</si>
  <si>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</si>
  <si>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</si>
  <si>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</si>
  <si>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</si>
  <si>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</si>
  <si>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</si>
  <si>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</si>
  <si>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</si>
  <si>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</si>
  <si>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</si>
  <si>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</si>
  <si>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</si>
  <si>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</si>
  <si>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</si>
  <si>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</si>
  <si>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</si>
  <si>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</si>
  <si>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</si>
  <si>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</si>
  <si>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</si>
  <si>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</si>
  <si>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</si>
  <si>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</si>
  <si>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</si>
  <si>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</si>
  <si>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</si>
  <si>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</si>
  <si>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</si>
  <si>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</si>
  <si>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</si>
  <si>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</si>
  <si>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</si>
  <si>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</si>
  <si>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</si>
  <si>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</si>
  <si>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</si>
  <si>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</si>
  <si>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</si>
  <si>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</si>
  <si>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</si>
  <si>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</si>
  <si>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</si>
  <si>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</si>
  <si>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</si>
  <si>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</si>
  <si>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</si>
  <si>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</si>
  <si>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</si>
  <si>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</si>
  <si>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</si>
  <si>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</si>
  <si>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</si>
  <si>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</si>
  <si>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</si>
  <si>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</si>
  <si>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</si>
  <si>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</si>
  <si>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</si>
  <si>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</si>
  <si>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</si>
  <si>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</si>
  <si>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</si>
  <si>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</si>
  <si>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</si>
  <si>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</si>
  <si>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</si>
  <si>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</si>
  <si>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</si>
  <si>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</si>
  <si>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</si>
  <si>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</si>
  <si>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</si>
  <si>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</si>
  <si>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</si>
  <si>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</si>
  <si>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</si>
  <si>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</si>
  <si>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</si>
  <si>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</si>
  <si>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</si>
  <si>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</si>
  <si>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</si>
  <si>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</si>
  <si>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</si>
  <si>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</si>
  <si>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</si>
  <si>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</si>
  <si>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</si>
  <si>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</si>
  <si>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</si>
  <si>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</si>
  <si>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</si>
  <si>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</si>
  <si>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</si>
  <si>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</si>
  <si>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</si>
  <si>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</si>
  <si>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</si>
  <si>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</si>
  <si>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</si>
  <si>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</si>
  <si>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</si>
  <si>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</si>
  <si>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</si>
  <si>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</si>
  <si>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</si>
  <si>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</si>
  <si>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</si>
  <si>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</si>
  <si>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</si>
  <si>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</si>
  <si>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</si>
  <si>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</si>
  <si>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</si>
  <si>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</si>
  <si>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</si>
  <si>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</si>
  <si>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</si>
  <si>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</si>
  <si>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</si>
  <si>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</si>
  <si>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</si>
  <si>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</si>
  <si>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</si>
  <si>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</si>
  <si>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</si>
  <si>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</si>
  <si>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</si>
  <si>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</si>
  <si>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</si>
  <si>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</si>
  <si>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</si>
  <si>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</si>
  <si>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</si>
  <si>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</si>
  <si>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</si>
  <si>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</si>
  <si>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</si>
  <si>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</si>
  <si>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</si>
  <si>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</si>
  <si>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</si>
  <si>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</si>
  <si>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</si>
  <si>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</si>
  <si>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</si>
  <si>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</si>
  <si>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</si>
  <si>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</si>
  <si>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</si>
  <si>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</si>
  <si>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</si>
  <si>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</si>
  <si>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</si>
  <si>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</si>
  <si>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</si>
  <si>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</si>
  <si>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</si>
  <si>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</si>
  <si>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</si>
  <si>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</si>
  <si>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</si>
  <si>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</si>
  <si>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</si>
  <si>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</si>
  <si>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</si>
  <si>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</si>
  <si>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</si>
  <si>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</si>
  <si>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</si>
  <si>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</si>
  <si>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</si>
  <si>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</si>
  <si>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</si>
  <si>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</si>
  <si>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</si>
  <si>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</si>
  <si>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</si>
  <si>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</si>
  <si>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</si>
  <si>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</si>
  <si>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</si>
  <si>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</si>
  <si>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</si>
  <si>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</si>
  <si>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</si>
  <si>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</si>
  <si>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</si>
  <si>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</si>
  <si>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</si>
  <si>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</si>
  <si>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</si>
  <si>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</si>
  <si>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</si>
  <si>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</si>
  <si>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</si>
  <si>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</si>
  <si>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</si>
  <si>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</si>
  <si>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</si>
  <si>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</si>
  <si>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</si>
  <si>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</si>
  <si>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</si>
  <si>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</si>
  <si>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</si>
  <si>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</si>
  <si>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</si>
  <si>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</si>
  <si>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</si>
  <si>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</si>
  <si>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</si>
  <si>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</si>
  <si>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</si>
  <si>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</si>
  <si>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</si>
  <si>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</si>
  <si>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</si>
  <si>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</si>
  <si>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</si>
  <si>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</si>
  <si>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</si>
  <si>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</si>
  <si>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</si>
  <si>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</si>
  <si>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</si>
  <si>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</si>
  <si>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</si>
  <si>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</si>
  <si>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</si>
  <si>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</si>
  <si>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</si>
  <si>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</si>
  <si>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</si>
  <si>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</si>
  <si>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</si>
  <si>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</si>
  <si>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</si>
  <si>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</si>
  <si>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</si>
  <si>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</si>
  <si>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</si>
  <si>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</si>
  <si>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</si>
  <si>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</si>
  <si>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</si>
  <si>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</si>
  <si>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</si>
  <si>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</si>
  <si>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</si>
  <si>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</si>
  <si>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</si>
  <si>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</si>
  <si>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</si>
  <si>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</si>
  <si>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</si>
  <si>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</si>
  <si>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</si>
  <si>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</si>
  <si>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</si>
  <si>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</si>
  <si>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</si>
  <si>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</si>
  <si>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</si>
  <si>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</si>
  <si>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</si>
  <si>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</si>
  <si>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</si>
  <si>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</si>
  <si>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</si>
  <si>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</si>
  <si>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</si>
  <si>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</si>
  <si>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</si>
  <si>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</si>
  <si>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</si>
  <si>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</si>
  <si>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</si>
  <si>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</si>
  <si>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</si>
  <si>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</si>
  <si>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</si>
  <si>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</si>
  <si>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</si>
  <si>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</si>
  <si>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</si>
  <si>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</si>
  <si>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</si>
  <si>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</si>
  <si>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</si>
  <si>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</si>
  <si>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</si>
  <si>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</si>
  <si>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</si>
  <si>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</si>
  <si>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</si>
  <si>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</si>
  <si>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</si>
  <si>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</si>
  <si>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</si>
  <si>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</si>
  <si>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</si>
  <si>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</si>
  <si>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</si>
  <si>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</si>
  <si>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</si>
  <si>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</si>
  <si>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</si>
  <si>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</si>
  <si>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</si>
  <si>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</si>
  <si>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</si>
  <si>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</si>
  <si>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</si>
  <si>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</si>
  <si>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</si>
  <si>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</si>
  <si>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</si>
  <si>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</si>
  <si>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</si>
  <si>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</si>
  <si>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</si>
  <si>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</si>
  <si>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</si>
  <si>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</si>
  <si>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</si>
  <si>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</si>
  <si>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</si>
  <si>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</si>
  <si>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</si>
  <si>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</si>
  <si>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</si>
  <si>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</si>
  <si>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</si>
  <si>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</si>
  <si>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</si>
  <si>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</si>
  <si>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</si>
  <si>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</si>
  <si>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</si>
  <si>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</si>
  <si>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</si>
  <si>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</si>
  <si>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</si>
  <si>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</si>
  <si>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</si>
  <si>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</si>
  <si>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</si>
  <si>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</si>
  <si>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</si>
  <si>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</si>
  <si>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</si>
  <si>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</si>
  <si>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</si>
  <si>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</si>
  <si>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</si>
  <si>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</si>
  <si>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</si>
  <si>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</si>
  <si>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</si>
  <si>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</si>
  <si>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</si>
  <si>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</si>
  <si>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</si>
  <si>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</si>
  <si>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</si>
  <si>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</si>
  <si>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</si>
  <si>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</si>
  <si>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</si>
  <si>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</si>
  <si>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</si>
  <si>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</si>
  <si>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</si>
  <si>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</si>
  <si>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</si>
  <si>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</si>
  <si>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</si>
  <si>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</si>
  <si>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</si>
  <si>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</si>
  <si>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</si>
  <si>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</si>
  <si>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</si>
  <si>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</si>
  <si>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</si>
  <si>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</si>
  <si>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</si>
  <si>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</si>
  <si>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</si>
  <si>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</si>
  <si>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</si>
  <si>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</si>
  <si>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</si>
  <si>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</si>
  <si>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</si>
  <si>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</si>
  <si>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</si>
  <si>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</si>
  <si>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</si>
  <si>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</si>
  <si>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</si>
  <si>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</si>
  <si>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</si>
  <si>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</si>
  <si>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</si>
  <si>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</si>
  <si>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</si>
  <si>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</si>
  <si>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</si>
  <si>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</si>
  <si>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</si>
  <si>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</si>
  <si>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</si>
  <si>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</si>
  <si>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</si>
  <si>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</si>
  <si>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</si>
  <si>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</si>
  <si>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</si>
  <si>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</si>
  <si>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</si>
  <si>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</si>
  <si>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</si>
  <si>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</si>
  <si>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</si>
  <si>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</si>
  <si>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</si>
  <si>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</si>
  <si>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</si>
  <si>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</si>
  <si>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</si>
  <si>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</si>
  <si>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</si>
  <si>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</si>
  <si>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</si>
  <si>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</si>
  <si>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</si>
  <si>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</si>
  <si>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</si>
  <si>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</si>
  <si>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</si>
  <si>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</si>
  <si>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</si>
  <si>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</si>
  <si>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</si>
  <si>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</si>
  <si>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</si>
  <si>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</si>
  <si>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</si>
  <si>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</si>
  <si>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</si>
  <si>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</si>
  <si>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</si>
  <si>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</si>
  <si>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</si>
  <si>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</si>
  <si>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</si>
  <si>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</si>
  <si>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</si>
  <si>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</si>
  <si>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</si>
  <si>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</si>
  <si>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</si>
  <si>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</si>
  <si>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</si>
  <si>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</si>
  <si>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</si>
  <si>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</si>
  <si>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</si>
  <si>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</si>
  <si>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</si>
  <si>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</si>
  <si>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</si>
  <si>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</si>
  <si>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</si>
  <si>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</si>
  <si>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</si>
  <si>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</si>
  <si>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</si>
  <si>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</si>
  <si>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</si>
  <si>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</si>
  <si>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</si>
  <si>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</si>
  <si>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</si>
  <si>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</si>
  <si>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</si>
  <si>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</si>
  <si>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</si>
  <si>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</si>
  <si>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</si>
  <si>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</si>
  <si>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</si>
  <si>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</si>
  <si>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</si>
  <si>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</si>
  <si>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</si>
  <si>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</si>
  <si>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</si>
  <si>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</si>
  <si>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</si>
  <si>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</si>
  <si>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</si>
  <si>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</si>
  <si>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</si>
  <si>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</si>
  <si>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</si>
  <si>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</si>
  <si>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</si>
  <si>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</si>
  <si>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</si>
  <si>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</si>
  <si>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</si>
  <si>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</si>
  <si>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</si>
  <si>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</si>
  <si>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</si>
  <si>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</si>
  <si>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</si>
  <si>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</si>
  <si>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</si>
  <si>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</si>
  <si>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</si>
  <si>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</si>
  <si>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</si>
  <si>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</si>
  <si>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</si>
  <si>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</si>
  <si>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</si>
  <si>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</si>
  <si>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</si>
  <si>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</si>
  <si>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</si>
  <si>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</si>
  <si>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</si>
  <si>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</si>
  <si>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</si>
  <si>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</si>
  <si>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</si>
  <si>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</si>
  <si>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</si>
  <si>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</si>
  <si>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</si>
  <si>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</si>
  <si>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</si>
  <si>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</si>
  <si>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</si>
  <si>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</si>
  <si>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</si>
  <si>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</si>
  <si>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</si>
  <si>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</si>
  <si>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</si>
  <si>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</si>
  <si>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</si>
  <si>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</si>
  <si>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</si>
  <si>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</si>
  <si>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</si>
  <si>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</si>
  <si>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</si>
  <si>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</si>
  <si>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</si>
  <si>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</si>
  <si>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</si>
  <si>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</si>
  <si>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</si>
  <si>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</si>
  <si>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</si>
  <si>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</si>
  <si>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</si>
  <si>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</si>
  <si>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</si>
  <si>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</si>
  <si>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</si>
  <si>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</si>
  <si>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</si>
  <si>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</si>
  <si>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</si>
  <si>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</si>
  <si>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</si>
  <si>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</si>
  <si>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</si>
  <si>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</si>
  <si>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</si>
  <si>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</si>
  <si>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</si>
  <si>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</si>
  <si>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</si>
  <si>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</si>
  <si>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</si>
  <si>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</si>
  <si>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</si>
  <si>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</si>
  <si>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</si>
  <si>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</si>
  <si>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</si>
  <si>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</si>
  <si>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</si>
  <si>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</si>
  <si>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</si>
  <si>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</si>
  <si>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</si>
  <si>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</si>
  <si>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</si>
  <si>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</si>
  <si>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</si>
  <si>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</si>
  <si>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</si>
  <si>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</si>
  <si>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</si>
  <si>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</si>
  <si>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</si>
  <si>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</si>
  <si>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</si>
  <si>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</si>
  <si>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</si>
  <si>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</si>
  <si>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</si>
  <si>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</si>
  <si>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</si>
  <si>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</si>
  <si>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</si>
  <si>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</si>
  <si>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</si>
  <si>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</si>
  <si>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</si>
  <si>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</si>
  <si>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</si>
  <si>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</si>
  <si>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</si>
  <si>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</si>
  <si>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</si>
  <si>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</si>
  <si>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</si>
  <si>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</si>
  <si>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</si>
  <si>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</si>
  <si>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</si>
  <si>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</si>
  <si>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</si>
  <si>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</si>
  <si>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</si>
  <si>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</si>
  <si>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</si>
  <si>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</si>
  <si>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</si>
  <si>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</si>
  <si>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</si>
  <si>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</si>
  <si>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</si>
  <si>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</si>
  <si>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</si>
  <si>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</si>
  <si>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</si>
  <si>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</si>
  <si>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</si>
  <si>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</si>
  <si>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</si>
  <si>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</si>
  <si>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</si>
  <si>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</si>
  <si>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</si>
  <si>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</si>
  <si>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</si>
  <si>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</si>
  <si>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</si>
  <si>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</si>
  <si>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</si>
  <si>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</si>
  <si>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</si>
  <si>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</si>
  <si>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</si>
  <si>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</si>
  <si>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</si>
  <si>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</si>
  <si>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</si>
  <si>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</si>
  <si>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</si>
  <si>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</si>
  <si>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</si>
  <si>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</si>
  <si>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</si>
  <si>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</si>
  <si>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</si>
  <si>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</si>
  <si>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</si>
  <si>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</si>
  <si>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</si>
  <si>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</si>
  <si>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</si>
  <si>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</si>
  <si>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</si>
  <si>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</si>
  <si>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</si>
  <si>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</si>
  <si>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</si>
  <si>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</si>
  <si>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</si>
  <si>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</si>
  <si>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</si>
  <si>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</si>
  <si>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</si>
  <si>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</si>
  <si>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</si>
  <si>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</si>
  <si>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</si>
  <si>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</si>
  <si>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</si>
  <si>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</si>
  <si>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</si>
  <si>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</si>
  <si>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</si>
  <si>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</si>
  <si>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</si>
  <si>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</si>
  <si>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</si>
  <si>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</si>
  <si>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</si>
  <si>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</si>
  <si>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</si>
  <si>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</si>
  <si>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</si>
  <si>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</si>
  <si>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</si>
  <si>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</si>
  <si>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</si>
  <si>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</si>
  <si>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</si>
  <si>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</si>
  <si>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</si>
  <si>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</si>
  <si>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</si>
  <si>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</si>
  <si>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</si>
  <si>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</si>
  <si>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</si>
  <si>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</si>
  <si>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</si>
  <si>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</si>
  <si>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</si>
  <si>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</si>
  <si>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</si>
  <si>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</si>
  <si>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</si>
  <si>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</si>
  <si>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</si>
  <si>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</si>
  <si>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</si>
  <si>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</si>
  <si>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</si>
  <si>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</si>
  <si>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</si>
  <si>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</si>
  <si>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</si>
  <si>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</si>
  <si>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</si>
  <si>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</si>
  <si>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</si>
  <si>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</si>
  <si>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</si>
  <si>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</si>
  <si>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</si>
  <si>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</si>
  <si>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</si>
  <si>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</si>
  <si>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</si>
  <si>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</si>
  <si>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</si>
  <si>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</si>
  <si>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</si>
  <si>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</si>
  <si>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</si>
  <si>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</si>
  <si>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</si>
  <si>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</si>
  <si>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</si>
  <si>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</si>
  <si>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</si>
  <si>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</si>
  <si>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</si>
  <si>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</si>
  <si>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</si>
  <si>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</si>
  <si>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</si>
  <si>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</si>
  <si>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</si>
  <si>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</si>
  <si>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</si>
  <si>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</si>
  <si>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</si>
  <si>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</si>
  <si>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</si>
  <si>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</si>
  <si>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</si>
  <si>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</si>
  <si>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</si>
  <si>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</si>
  <si>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</si>
  <si>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</si>
  <si>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</si>
  <si>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</si>
  <si>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</si>
  <si>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</si>
  <si>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</si>
  <si>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</si>
  <si>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</si>
  <si>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</si>
  <si>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</si>
  <si>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</si>
  <si>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</si>
  <si>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</si>
  <si>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</si>
  <si>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</si>
  <si>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</si>
  <si>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</si>
  <si>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</si>
  <si>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</si>
  <si>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</si>
  <si>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</si>
  <si>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</si>
  <si>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</si>
  <si>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</si>
  <si>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</si>
  <si>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</si>
  <si>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</si>
  <si>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</si>
  <si>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</si>
  <si>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</si>
  <si>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</si>
  <si>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</si>
  <si>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</si>
  <si>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</si>
  <si>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</si>
  <si>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</si>
  <si>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</si>
  <si>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</si>
  <si>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</si>
  <si>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</si>
  <si>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</si>
  <si>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</si>
  <si>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</si>
  <si>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</si>
  <si>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</si>
  <si>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</si>
  <si>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</si>
  <si>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</si>
  <si>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</si>
  <si>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</si>
  <si>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</si>
  <si>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</si>
  <si>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</si>
  <si>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</si>
  <si>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</si>
  <si>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</si>
  <si>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</si>
  <si>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</si>
  <si>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</si>
  <si>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</si>
  <si>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</si>
  <si>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</si>
  <si>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</si>
  <si>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</si>
  <si>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</si>
  <si>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</si>
  <si>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</si>
  <si>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</si>
  <si>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</si>
  <si>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</si>
  <si>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</si>
  <si>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</si>
  <si>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</si>
  <si>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</si>
  <si>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</si>
  <si>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</si>
  <si>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</si>
  <si>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</si>
  <si>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</si>
  <si>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</si>
  <si>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</si>
  <si>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</si>
  <si>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</si>
  <si>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</si>
  <si>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</si>
  <si>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</si>
  <si>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</si>
  <si>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</si>
  <si>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</si>
  <si>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</si>
  <si>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</si>
  <si>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</si>
  <si>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</si>
  <si>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</si>
  <si>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</si>
  <si>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</si>
  <si>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</si>
  <si>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</si>
  <si>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</si>
  <si>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</si>
  <si>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</si>
  <si>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</si>
  <si>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</si>
  <si>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</si>
  <si>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</si>
  <si>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</si>
  <si>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</si>
  <si>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</si>
  <si>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</si>
  <si>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</si>
  <si>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</si>
  <si>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</si>
  <si>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</si>
  <si>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</si>
  <si>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</si>
  <si>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</si>
  <si>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</si>
  <si>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</si>
  <si>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</si>
  <si>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</si>
  <si>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</si>
  <si>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</si>
  <si>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</si>
  <si>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</si>
  <si>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</si>
  <si>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</si>
  <si>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</si>
  <si>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</si>
  <si>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</si>
  <si>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</si>
  <si>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</si>
  <si>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</si>
  <si>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</si>
  <si>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</si>
  <si>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</si>
  <si>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</si>
  <si>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</si>
  <si>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</si>
  <si>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</si>
  <si>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</si>
  <si>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</si>
  <si>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</si>
  <si>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</si>
  <si>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</si>
  <si>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</si>
  <si>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</si>
  <si>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</si>
  <si>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</si>
  <si>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</si>
  <si>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</si>
  <si>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</si>
  <si>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</si>
  <si>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</si>
  <si>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</si>
  <si>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</si>
  <si>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</si>
  <si>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</si>
  <si>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</si>
  <si>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</si>
  <si>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</si>
  <si>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</si>
  <si>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</si>
  <si>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</si>
  <si>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</si>
  <si>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</si>
  <si>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</si>
  <si>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</si>
  <si>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</si>
  <si>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</si>
  <si>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</si>
  <si>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</si>
  <si>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</si>
  <si>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</si>
  <si>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</si>
  <si>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</si>
  <si>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</si>
  <si>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</si>
  <si>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</si>
  <si>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</si>
  <si>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</si>
  <si>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</si>
  <si>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</si>
  <si>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</si>
  <si>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</si>
  <si>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</si>
  <si>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</si>
  <si>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</si>
  <si>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</si>
  <si>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</si>
  <si>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</si>
  <si>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</si>
  <si>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</si>
  <si>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</si>
  <si>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</si>
  <si>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</si>
  <si>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</si>
  <si>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</si>
  <si>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</si>
  <si>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</si>
  <si>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</si>
  <si>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</si>
  <si>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</si>
  <si>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</si>
  <si>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</si>
  <si>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</si>
  <si>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</si>
  <si>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</si>
  <si>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</si>
  <si>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</si>
  <si>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</si>
  <si>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</si>
  <si>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</si>
  <si>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</si>
  <si>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</si>
  <si>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</si>
  <si>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</si>
  <si>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</si>
  <si>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</si>
  <si>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</si>
  <si>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</si>
  <si>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</si>
  <si>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</si>
  <si>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</si>
  <si>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</si>
  <si>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</si>
  <si>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</si>
  <si>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</si>
  <si>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</si>
  <si>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</si>
  <si>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</si>
  <si>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</si>
  <si>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</si>
  <si>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</si>
  <si>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</si>
  <si>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</si>
  <si>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</si>
  <si>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</si>
  <si>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</si>
  <si>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</si>
  <si>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</si>
  <si>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</si>
  <si>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</si>
  <si>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</si>
  <si>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</si>
  <si>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</si>
  <si>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</si>
  <si>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</si>
  <si>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</si>
  <si>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</si>
  <si>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</si>
  <si>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</si>
  <si>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</si>
  <si>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</si>
  <si>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</si>
  <si>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</si>
  <si>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</si>
  <si>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</si>
  <si>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</si>
  <si>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</si>
  <si>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</si>
  <si>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</si>
  <si>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</si>
  <si>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</si>
  <si>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</si>
  <si>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</si>
  <si>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</si>
  <si>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</si>
  <si>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</si>
  <si>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</si>
  <si>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</si>
  <si>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</si>
  <si>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</si>
  <si>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</si>
  <si>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</si>
  <si>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</si>
  <si>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</si>
  <si>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</si>
  <si>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</si>
  <si>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</si>
  <si>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</si>
  <si>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</si>
  <si>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</si>
  <si>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</si>
  <si>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</si>
  <si>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</si>
  <si>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</si>
  <si>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</si>
  <si>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</si>
  <si>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</si>
  <si>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</si>
  <si>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</si>
  <si>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</si>
  <si>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</si>
  <si>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</si>
  <si>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</si>
  <si>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</si>
  <si>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</si>
  <si>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</si>
  <si>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</si>
  <si>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</si>
  <si>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</si>
  <si>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</si>
  <si>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</si>
  <si>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</si>
  <si>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</si>
  <si>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</si>
  <si>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</si>
  <si>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</si>
  <si>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</si>
  <si>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</si>
  <si>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</si>
  <si>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</si>
  <si>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</si>
  <si>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</si>
  <si>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</si>
  <si>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</si>
  <si>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</si>
  <si>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</si>
  <si>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</si>
  <si>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</si>
  <si>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</si>
  <si>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</si>
  <si>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</si>
  <si>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</si>
  <si>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</si>
  <si>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</si>
  <si>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</si>
  <si>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</si>
  <si>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</si>
  <si>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</si>
  <si>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</si>
  <si>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</si>
  <si>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</si>
  <si>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</si>
  <si>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</si>
  <si>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</si>
  <si>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</si>
  <si>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</si>
  <si>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</si>
  <si>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</si>
  <si>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</si>
  <si>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</si>
  <si>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</si>
  <si>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</si>
  <si>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</si>
  <si>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</si>
  <si>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</si>
  <si>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</si>
  <si>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</si>
  <si>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</si>
  <si>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</si>
  <si>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</si>
  <si>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</si>
  <si>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</si>
  <si>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</si>
  <si>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</si>
  <si>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</si>
  <si>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</si>
  <si>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</si>
  <si>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</si>
  <si>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</si>
  <si>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</si>
  <si>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</si>
  <si>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</si>
  <si>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</si>
  <si>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</si>
  <si>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</si>
  <si>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</si>
  <si>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</si>
  <si>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</si>
  <si>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</si>
  <si>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</si>
  <si>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</si>
  <si>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</si>
  <si>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</si>
  <si>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</si>
  <si>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</si>
  <si>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</si>
  <si>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</si>
  <si>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</si>
  <si>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</si>
  <si>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</si>
  <si>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</si>
  <si>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</si>
  <si>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</si>
  <si>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</si>
  <si>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</si>
  <si>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</si>
  <si>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</si>
  <si>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</si>
  <si>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</si>
  <si>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</si>
  <si>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</si>
  <si>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</si>
  <si>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</si>
  <si>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</si>
  <si>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</si>
  <si>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</si>
  <si>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</si>
  <si>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</si>
  <si>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</si>
  <si>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</si>
  <si>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</si>
  <si>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</si>
  <si>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</si>
  <si>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</si>
  <si>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</si>
  <si>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</si>
  <si>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</si>
  <si>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</si>
  <si>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</si>
  <si>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</si>
  <si>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</si>
  <si>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</si>
  <si>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</si>
  <si>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</si>
  <si>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</si>
  <si>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</si>
  <si>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</si>
  <si>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</si>
  <si>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</si>
  <si>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</si>
  <si>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</si>
  <si>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</si>
  <si>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</si>
  <si>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</si>
  <si>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</si>
  <si>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</si>
  <si>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</si>
  <si>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</si>
  <si>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</si>
  <si>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</si>
  <si>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</si>
  <si>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</si>
  <si>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</si>
  <si>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</si>
  <si>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</si>
  <si>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</si>
  <si>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</si>
  <si>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</si>
  <si>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</si>
  <si>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</si>
  <si>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</si>
  <si>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</si>
  <si>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</si>
  <si>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</si>
  <si>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</si>
  <si>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</si>
  <si>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</si>
  <si>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</si>
  <si>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</si>
  <si>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</si>
  <si>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</si>
  <si>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</si>
  <si>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</si>
  <si>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</si>
  <si>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</si>
  <si>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</si>
  <si>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</si>
  <si>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</si>
  <si>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</si>
  <si>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</si>
  <si>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</si>
  <si>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</si>
  <si>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</si>
  <si>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</si>
  <si>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</si>
  <si>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</si>
  <si>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</si>
  <si>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</si>
  <si>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</si>
  <si>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</si>
  <si>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</si>
  <si>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</si>
  <si>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</si>
  <si>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</si>
  <si>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</si>
  <si>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</si>
  <si>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</si>
  <si>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</si>
  <si>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</si>
  <si>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</si>
  <si>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</si>
  <si>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</si>
  <si>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</si>
  <si>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</si>
  <si>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</si>
  <si>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</si>
  <si>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</si>
  <si>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</si>
  <si>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</si>
  <si>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</si>
  <si>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</si>
  <si>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</si>
  <si>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</si>
  <si>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</si>
  <si>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</si>
  <si>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</si>
  <si>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</si>
  <si>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</si>
  <si>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</si>
  <si>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</si>
  <si>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</si>
  <si>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</si>
  <si>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</si>
  <si>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</si>
  <si>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</si>
  <si>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</si>
  <si>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</si>
  <si>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</si>
  <si>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</si>
  <si>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</si>
  <si>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</si>
  <si>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</si>
  <si>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</si>
  <si>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</si>
  <si>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</si>
  <si>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</si>
  <si>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</si>
  <si>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</si>
  <si>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</si>
  <si>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</si>
  <si>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</si>
  <si>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</si>
  <si>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</si>
  <si>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</si>
  <si>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</si>
  <si>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</si>
  <si>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</si>
  <si>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</si>
  <si>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</si>
  <si>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</si>
  <si>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</si>
  <si>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</si>
  <si>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</si>
  <si>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</si>
  <si>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</si>
  <si>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</si>
  <si>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</si>
  <si>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</si>
  <si>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</si>
  <si>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</si>
  <si>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</si>
  <si>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</si>
  <si>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</si>
  <si>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</si>
  <si>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</si>
  <si>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</si>
  <si>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</si>
  <si>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</si>
  <si>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</si>
  <si>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</si>
  <si>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</si>
  <si>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</si>
  <si>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</si>
  <si>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</si>
  <si>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</si>
  <si>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</si>
  <si>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</si>
  <si>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</si>
  <si>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</si>
  <si>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</si>
  <si>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</si>
  <si>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</si>
  <si>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</si>
  <si>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</si>
  <si>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</si>
  <si>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</si>
  <si>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</si>
  <si>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</si>
  <si>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</si>
  <si>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</si>
  <si>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</si>
  <si>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</si>
  <si>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</si>
  <si>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</si>
  <si>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</si>
  <si>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</si>
  <si>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</si>
  <si>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</si>
  <si>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</si>
  <si>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</si>
  <si>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</si>
  <si>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</si>
  <si>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</si>
  <si>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</si>
  <si>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</si>
  <si>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</si>
  <si>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</si>
  <si>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</si>
  <si>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</si>
  <si>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</si>
  <si>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</si>
  <si>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</si>
  <si>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</si>
  <si>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</si>
  <si>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</si>
  <si>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</si>
  <si>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</si>
  <si>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</si>
  <si>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</si>
  <si>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</si>
  <si>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</si>
  <si>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</si>
  <si>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</si>
  <si>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</si>
  <si>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</si>
  <si>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</si>
  <si>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</si>
  <si>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</si>
  <si>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</si>
  <si>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</si>
  <si>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</si>
  <si>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</si>
  <si>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</si>
  <si>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</si>
  <si>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</si>
  <si>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</si>
  <si>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</si>
  <si>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</si>
  <si>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</si>
  <si>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</si>
  <si>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</si>
  <si>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</si>
  <si>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</si>
  <si>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</si>
  <si>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</si>
  <si>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</si>
  <si>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</si>
  <si>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</si>
  <si>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</si>
  <si>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</si>
  <si>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</si>
  <si>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</si>
  <si>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</si>
  <si>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</si>
  <si>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</si>
  <si>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</si>
  <si>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</si>
  <si>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</si>
  <si>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</si>
  <si>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</si>
  <si>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</si>
  <si>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</si>
  <si>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</si>
  <si>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</si>
  <si>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</si>
  <si>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</si>
  <si>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</si>
  <si>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</si>
  <si>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</si>
  <si>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</si>
  <si>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</si>
  <si>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</si>
  <si>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</si>
  <si>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</si>
  <si>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</si>
  <si>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</si>
  <si>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</si>
  <si>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</si>
  <si>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</si>
  <si>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</si>
  <si>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</si>
  <si>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</si>
  <si>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</si>
  <si>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</si>
  <si>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</si>
  <si>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</si>
  <si>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</si>
  <si>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</si>
  <si>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</si>
  <si>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</si>
  <si>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</si>
  <si>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</si>
  <si>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</si>
  <si>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</si>
  <si>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</si>
  <si>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</si>
  <si>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</si>
  <si>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</si>
  <si>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</si>
  <si>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</si>
  <si>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</si>
  <si>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</si>
  <si>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</si>
  <si>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</si>
  <si>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</si>
  <si>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</si>
  <si>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</si>
  <si>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</si>
  <si>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</si>
  <si>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</si>
  <si>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</si>
  <si>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</si>
  <si>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</si>
  <si>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</si>
  <si>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</si>
  <si>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</si>
  <si>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</si>
  <si>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</si>
  <si>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</si>
  <si>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</si>
  <si>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</si>
  <si>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</si>
  <si>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</si>
  <si>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</si>
  <si>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</si>
  <si>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</si>
  <si>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</si>
  <si>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</si>
  <si>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</si>
  <si>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</si>
  <si>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</si>
  <si>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</si>
  <si>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</si>
  <si>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</si>
  <si>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</si>
  <si>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</si>
  <si>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</si>
  <si>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</si>
  <si>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</si>
  <si>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</si>
  <si>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</si>
  <si>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</si>
  <si>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</si>
  <si>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</si>
  <si>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</si>
  <si>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</si>
  <si>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</si>
  <si>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</si>
  <si>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</si>
  <si>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</si>
  <si>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</si>
  <si>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</si>
  <si>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</si>
  <si>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</si>
  <si>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</si>
  <si>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</si>
  <si>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</si>
  <si>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</si>
  <si>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</si>
  <si>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</si>
  <si>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</si>
  <si>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</si>
  <si>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</si>
  <si>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</si>
  <si>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</si>
  <si>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</si>
  <si>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</si>
  <si>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</si>
  <si>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</si>
  <si>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</si>
  <si>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</si>
  <si>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</si>
  <si>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</si>
  <si>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</si>
  <si>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</si>
  <si>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</si>
  <si>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</si>
  <si>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</si>
  <si>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</si>
  <si>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</si>
  <si>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</si>
  <si>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</si>
  <si>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</si>
  <si>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</si>
  <si>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</si>
  <si>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</si>
  <si>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</si>
  <si>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</si>
  <si>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</si>
  <si>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</si>
  <si>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</si>
  <si>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</si>
  <si>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</si>
  <si>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</si>
  <si>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</si>
  <si>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</si>
  <si>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</si>
  <si>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</si>
  <si>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</si>
  <si>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</si>
  <si>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</si>
  <si>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</si>
  <si>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</si>
  <si>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</si>
  <si>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</si>
  <si>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</si>
  <si>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</si>
  <si>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</si>
  <si>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</si>
  <si>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</si>
  <si>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</si>
  <si>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</si>
  <si>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</si>
  <si>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</si>
  <si>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</si>
  <si>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</si>
  <si>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</si>
  <si>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</si>
  <si>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</si>
  <si>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</si>
  <si>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</si>
  <si>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</si>
  <si>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</si>
  <si>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</si>
  <si>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</si>
  <si>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</si>
  <si>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</si>
  <si>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</si>
  <si>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</si>
  <si>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</si>
  <si>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</si>
  <si>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</si>
  <si>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</si>
  <si>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</si>
  <si>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</si>
  <si>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</si>
  <si>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</si>
  <si>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</si>
  <si>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</si>
  <si>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</si>
  <si>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</si>
  <si>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</si>
  <si>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</si>
  <si>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</si>
  <si>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</si>
  <si>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</si>
  <si>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</si>
  <si>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</si>
  <si>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</si>
  <si>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</si>
  <si>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</si>
  <si>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</si>
  <si>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</si>
  <si>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</si>
  <si>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</si>
  <si>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</si>
  <si>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</si>
  <si>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</si>
  <si>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</si>
  <si>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</si>
  <si>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</si>
  <si>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</si>
  <si>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</si>
  <si>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</si>
  <si>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</si>
  <si>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</si>
  <si>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</si>
  <si>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</si>
  <si>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</si>
  <si>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</si>
  <si>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</si>
  <si>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</si>
  <si>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</si>
  <si>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</si>
  <si>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</si>
  <si>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</si>
  <si>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</si>
  <si>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</si>
  <si>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</si>
  <si>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</si>
  <si>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</si>
  <si>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</si>
  <si>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</si>
  <si>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</si>
  <si>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</si>
  <si>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</si>
  <si>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</si>
  <si>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</si>
  <si>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</si>
  <si>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</si>
  <si>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</si>
  <si>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</si>
  <si>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</si>
  <si>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</si>
  <si>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</si>
  <si>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</si>
  <si>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</si>
  <si>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</si>
  <si>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</si>
  <si>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</si>
  <si>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</si>
  <si>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</si>
  <si>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</si>
  <si>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</si>
  <si>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</si>
  <si>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</si>
  <si>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</si>
  <si>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</si>
  <si>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</si>
  <si>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</si>
  <si>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</si>
  <si>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</si>
  <si>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</si>
  <si>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</si>
  <si>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</si>
  <si>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</si>
  <si>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</si>
  <si>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</si>
  <si>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</si>
  <si>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</si>
  <si>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</si>
  <si>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</si>
  <si>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</si>
  <si>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</si>
  <si>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</si>
  <si>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</si>
  <si>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</si>
  <si>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</si>
  <si>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</si>
  <si>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</si>
  <si>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</si>
  <si>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</si>
  <si>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</si>
  <si>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</si>
  <si>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</si>
  <si>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</si>
  <si>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</si>
  <si>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</si>
  <si>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</si>
  <si>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</si>
  <si>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</si>
  <si>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</si>
  <si>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</si>
  <si>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</si>
  <si>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</si>
  <si>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</si>
  <si>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</si>
  <si>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</si>
  <si>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</si>
  <si>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</si>
  <si>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</si>
  <si>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</si>
  <si>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</si>
  <si>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</si>
  <si>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</si>
  <si>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</si>
  <si>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</si>
  <si>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</si>
  <si>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</si>
  <si>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</si>
  <si>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</si>
  <si>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</si>
  <si>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</si>
  <si>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</si>
  <si>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</si>
  <si>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</si>
  <si>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</si>
  <si>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</si>
  <si>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</si>
  <si>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</si>
  <si>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</si>
  <si>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</si>
  <si>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</si>
  <si>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</si>
  <si>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</si>
  <si>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</si>
  <si>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</si>
  <si>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</si>
  <si>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</si>
  <si>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</si>
  <si>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</si>
  <si>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</si>
  <si>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</si>
  <si>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</si>
  <si>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</si>
  <si>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</si>
  <si>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</si>
  <si>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</si>
  <si>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</si>
  <si>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</si>
  <si>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</si>
  <si>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</si>
  <si>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</si>
  <si>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</si>
  <si>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</si>
  <si>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</si>
  <si>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</si>
  <si>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</si>
  <si>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</si>
  <si>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</si>
  <si>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</si>
  <si>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</si>
  <si>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</si>
  <si>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</si>
  <si>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</si>
  <si>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</si>
  <si>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</si>
  <si>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</si>
  <si>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</si>
  <si>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</si>
  <si>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</si>
  <si>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</si>
  <si>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</si>
  <si>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</si>
  <si>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</si>
  <si>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</si>
  <si>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</si>
  <si>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</si>
  <si>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</si>
  <si>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</si>
  <si>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</si>
  <si>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</si>
  <si>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</si>
  <si>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</si>
  <si>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</si>
  <si>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</si>
  <si>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</si>
  <si>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</si>
  <si>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</si>
  <si>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</si>
  <si>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</si>
  <si>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</si>
  <si>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</si>
  <si>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</si>
  <si>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</si>
  <si>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</si>
  <si>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</si>
  <si>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</si>
  <si>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</si>
  <si>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</si>
  <si>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</si>
  <si>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</si>
  <si>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</si>
  <si>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</si>
  <si>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</si>
  <si>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</si>
  <si>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</si>
  <si>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</si>
  <si>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</si>
  <si>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</si>
  <si>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</si>
  <si>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</si>
  <si>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</si>
  <si>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</si>
  <si>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</si>
  <si>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</si>
  <si>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</si>
  <si>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</si>
  <si>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</si>
  <si>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</si>
  <si>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</si>
  <si>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</si>
  <si>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</si>
  <si>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</si>
  <si>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</si>
  <si>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</si>
  <si>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</si>
  <si>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</si>
  <si>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</si>
  <si>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</si>
  <si>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</si>
  <si>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</si>
  <si>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</si>
  <si>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</si>
  <si>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</si>
  <si>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</si>
  <si>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</si>
  <si>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</si>
  <si>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</si>
  <si>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</si>
  <si>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</si>
  <si>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</si>
  <si>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</si>
  <si>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</si>
  <si>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</si>
  <si>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</si>
  <si>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</si>
  <si>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</si>
  <si>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</si>
  <si>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</si>
  <si>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</si>
  <si>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</si>
  <si>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</si>
  <si>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</si>
  <si>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</si>
  <si>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</si>
  <si>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</si>
  <si>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</si>
  <si>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</si>
  <si>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</si>
  <si>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</si>
  <si>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</si>
  <si>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</si>
  <si>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</si>
  <si>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</si>
  <si>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</si>
  <si>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</si>
  <si>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</si>
  <si>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</si>
  <si>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</si>
  <si>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</si>
  <si>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</si>
  <si>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</si>
  <si>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</si>
  <si>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</si>
  <si>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</si>
  <si>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</si>
  <si>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</si>
  <si>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</si>
  <si>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</si>
  <si>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</si>
  <si>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</si>
  <si>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</si>
  <si>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</si>
  <si>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</si>
  <si>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</si>
  <si>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</si>
  <si>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</si>
  <si>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</si>
  <si>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</si>
  <si>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</si>
  <si>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</si>
  <si>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</si>
  <si>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</si>
  <si>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</si>
  <si>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</si>
  <si>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</si>
  <si>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</si>
  <si>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</si>
  <si>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</si>
  <si>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</si>
  <si>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</si>
  <si>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</si>
  <si>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</si>
  <si>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</si>
  <si>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</si>
  <si>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</si>
  <si>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</si>
  <si>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</si>
  <si>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</si>
  <si>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</si>
  <si>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</si>
  <si>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</si>
  <si>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</si>
  <si>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</si>
  <si>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</si>
  <si>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</si>
  <si>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</si>
  <si>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</si>
  <si>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</si>
  <si>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</si>
  <si>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</si>
  <si>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</si>
  <si>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</si>
  <si>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</si>
  <si>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</si>
  <si>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</si>
  <si>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</si>
  <si>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</si>
  <si>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</si>
  <si>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</si>
  <si>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</si>
  <si>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</si>
  <si>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</si>
  <si>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</si>
  <si>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</si>
  <si>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</si>
  <si>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</si>
  <si>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</si>
  <si>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</si>
  <si>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</si>
  <si>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</si>
  <si>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</si>
  <si>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</si>
  <si>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</si>
  <si>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</si>
  <si>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</si>
  <si>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</si>
  <si>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</si>
  <si>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</si>
  <si>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</si>
  <si>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</si>
  <si>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</si>
  <si>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</si>
  <si>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</si>
  <si>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</si>
  <si>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</si>
  <si>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</si>
  <si>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</si>
  <si>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</si>
  <si>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</si>
  <si>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</si>
  <si>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</si>
  <si>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</si>
  <si>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</si>
  <si>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</si>
  <si>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</si>
  <si>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</si>
  <si>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</si>
  <si>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</si>
  <si>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</si>
  <si>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</si>
  <si>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</si>
  <si>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</si>
  <si>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</si>
  <si>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</si>
  <si>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</si>
  <si>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</si>
  <si>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</si>
  <si>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</si>
  <si>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</si>
  <si>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</si>
  <si>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</si>
  <si>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</si>
  <si>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</si>
  <si>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</si>
  <si>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</si>
  <si>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</si>
  <si>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</si>
  <si>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</si>
  <si>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</si>
  <si>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</si>
  <si>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</si>
  <si>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</si>
  <si>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</si>
  <si>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</si>
  <si>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</si>
  <si>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</si>
  <si>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</si>
  <si>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</si>
  <si>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</si>
  <si>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</si>
  <si>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</si>
  <si>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</si>
  <si>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</si>
  <si>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</si>
  <si>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</si>
  <si>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</si>
  <si>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</si>
  <si>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</si>
  <si>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</si>
  <si>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</si>
  <si>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</si>
  <si>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</si>
  <si>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</si>
  <si>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</si>
  <si>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</si>
  <si>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</si>
  <si>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</si>
  <si>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</si>
  <si>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</si>
  <si>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</si>
  <si>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</si>
  <si>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</si>
  <si>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</si>
  <si>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</si>
  <si>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</si>
  <si>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</si>
  <si>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</si>
  <si>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</si>
  <si>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</si>
  <si>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</si>
  <si>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</si>
  <si>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</si>
  <si>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</si>
  <si>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</si>
  <si>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</si>
  <si>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</si>
  <si>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</si>
  <si>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</si>
  <si>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</si>
  <si>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</si>
  <si>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</si>
  <si>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</si>
  <si>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</si>
  <si>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</si>
  <si>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</si>
  <si>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</si>
  <si>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</si>
  <si>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</si>
  <si>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</si>
  <si>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</si>
  <si>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</si>
  <si>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</si>
  <si>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</si>
  <si>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</si>
  <si>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</si>
  <si>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</si>
  <si>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</si>
  <si>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</si>
  <si>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</si>
  <si>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</si>
  <si>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</si>
  <si>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</si>
  <si>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</si>
  <si>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</si>
  <si>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</si>
  <si>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</si>
  <si>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</si>
  <si>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</si>
  <si>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</si>
  <si>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</si>
  <si>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</si>
  <si>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</si>
  <si>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</si>
  <si>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</si>
  <si>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</si>
  <si>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</si>
  <si>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</si>
  <si>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</si>
  <si>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</si>
  <si>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</si>
  <si>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</si>
  <si>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</si>
  <si>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</si>
  <si>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</si>
  <si>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</si>
  <si>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</si>
  <si>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</si>
  <si>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</si>
  <si>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</si>
  <si>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</si>
  <si>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</si>
  <si>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</si>
  <si>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</si>
  <si>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</si>
  <si>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</si>
  <si>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</si>
  <si>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</si>
  <si>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</si>
  <si>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</si>
  <si>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</si>
  <si>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</si>
  <si>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</si>
  <si>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</si>
  <si>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</si>
  <si>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</si>
  <si>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</si>
  <si>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</si>
  <si>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</si>
  <si>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</si>
  <si>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</si>
  <si>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</si>
  <si>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</si>
  <si>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</si>
  <si>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</si>
  <si>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</si>
  <si>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</si>
  <si>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</si>
  <si>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</si>
  <si>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</si>
  <si>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</si>
  <si>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</si>
  <si>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</si>
  <si>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</si>
  <si>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</si>
  <si>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</si>
  <si>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</si>
  <si>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</si>
  <si>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</si>
  <si>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</si>
  <si>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</si>
  <si>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</si>
  <si>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</si>
  <si>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</si>
  <si>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</si>
  <si>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</si>
  <si>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</si>
  <si>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</si>
  <si>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</si>
  <si>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</si>
  <si>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</si>
  <si>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</si>
  <si>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</si>
  <si>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</si>
  <si>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</si>
  <si>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</si>
  <si>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</si>
  <si>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</si>
  <si>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</si>
  <si>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</si>
  <si>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</si>
  <si>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</si>
  <si>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</si>
  <si>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</si>
  <si>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</si>
  <si>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</si>
  <si>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</si>
  <si>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</si>
  <si>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</si>
  <si>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</si>
  <si>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</si>
  <si>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</si>
  <si>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</si>
  <si>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</si>
  <si>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</si>
  <si>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</si>
  <si>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</si>
  <si>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</si>
  <si>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</si>
  <si>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</si>
  <si>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</si>
  <si>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</si>
  <si>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</si>
  <si>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</si>
  <si>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</si>
  <si>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</si>
  <si>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</si>
  <si>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</si>
  <si>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</si>
  <si>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</si>
  <si>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</si>
  <si>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</si>
  <si>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</si>
  <si>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</si>
  <si>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</si>
  <si>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</si>
  <si>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</si>
  <si>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</si>
  <si>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</si>
  <si>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</si>
  <si>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</si>
  <si>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</si>
  <si>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</si>
  <si>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</si>
  <si>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</si>
  <si>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</si>
  <si>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</si>
  <si>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</si>
  <si>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</si>
  <si>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</si>
  <si>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</si>
  <si>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</si>
  <si>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</si>
  <si>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</si>
  <si>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</si>
  <si>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</si>
  <si>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</si>
  <si>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</si>
  <si>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</si>
  <si>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</si>
  <si>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</si>
  <si>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</si>
  <si>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</si>
  <si>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</si>
  <si>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</si>
  <si>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</si>
  <si>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</si>
  <si>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</si>
  <si>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</si>
  <si>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</si>
  <si>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</si>
  <si>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</si>
  <si>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</si>
  <si>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</si>
  <si>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</si>
  <si>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</si>
  <si>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</si>
  <si>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</si>
  <si>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</si>
  <si>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</si>
  <si>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</si>
  <si>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</si>
  <si>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</si>
  <si>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</si>
  <si>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</si>
  <si>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</si>
  <si>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</si>
  <si>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</si>
  <si>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</si>
  <si>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</si>
  <si>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</si>
  <si>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</si>
  <si>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</si>
  <si>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</si>
  <si>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</si>
  <si>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</si>
  <si>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</si>
  <si>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</si>
  <si>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</si>
  <si>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</si>
  <si>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</si>
  <si>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</si>
  <si>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</si>
  <si>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</si>
  <si>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</si>
  <si>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</si>
  <si>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</si>
  <si>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</si>
  <si>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</si>
  <si>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</si>
  <si>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</si>
  <si>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</si>
  <si>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</si>
  <si>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</si>
  <si>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</si>
  <si>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</si>
  <si>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</si>
  <si>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</si>
  <si>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</si>
  <si>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</si>
  <si>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</si>
  <si>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</si>
  <si>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</si>
  <si>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</si>
  <si>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</si>
  <si>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</si>
  <si>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</si>
  <si>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</si>
  <si>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</si>
  <si>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</si>
  <si>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</si>
  <si>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</si>
  <si>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</si>
  <si>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</si>
  <si>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</si>
  <si>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</si>
  <si>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</si>
  <si>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</si>
  <si>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</si>
  <si>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</si>
  <si>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</si>
  <si>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</si>
  <si>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</si>
  <si>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</si>
  <si>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</si>
  <si>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</si>
  <si>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</si>
  <si>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</si>
  <si>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</si>
  <si>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</si>
  <si>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</si>
  <si>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</si>
  <si>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</si>
  <si>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</si>
  <si>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</si>
  <si>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</si>
  <si>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</si>
  <si>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</si>
  <si>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</si>
  <si>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</si>
  <si>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</si>
  <si>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</si>
  <si>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</si>
  <si>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</si>
  <si>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</si>
  <si>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</si>
  <si>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</si>
  <si>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</si>
  <si>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</si>
  <si>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</si>
  <si>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</si>
  <si>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</si>
  <si>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</si>
  <si>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</si>
  <si>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</si>
  <si>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</si>
  <si>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</si>
  <si>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</si>
  <si>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</si>
  <si>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</si>
  <si>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</si>
  <si>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</si>
  <si>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</si>
  <si>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</si>
  <si>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</si>
  <si>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</si>
  <si>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</si>
  <si>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</si>
  <si>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</si>
  <si>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</si>
  <si>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</si>
  <si>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</si>
  <si>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</si>
  <si>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</si>
  <si>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</si>
  <si>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</si>
  <si>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</si>
  <si>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</si>
  <si>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</si>
  <si>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</si>
  <si>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</si>
  <si>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</si>
  <si>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</si>
  <si>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</si>
  <si>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</si>
  <si>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</si>
  <si>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</si>
  <si>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</si>
  <si>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</si>
  <si>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</si>
  <si>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</si>
  <si>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</si>
  <si>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</si>
  <si>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</si>
  <si>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</si>
  <si>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</si>
  <si>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</si>
  <si>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</si>
  <si>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</si>
  <si>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</si>
  <si>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</si>
  <si>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</si>
  <si>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</si>
  <si>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</si>
  <si>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</si>
  <si>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</si>
  <si>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</si>
  <si>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</si>
  <si>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</si>
  <si>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</si>
  <si>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</si>
  <si>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</si>
  <si>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</si>
  <si>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</si>
  <si>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</si>
  <si>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</si>
  <si>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</si>
  <si>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</si>
  <si>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</si>
  <si>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</si>
  <si>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</si>
  <si>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</si>
  <si>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</si>
  <si>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</si>
  <si>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</si>
  <si>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</si>
  <si>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</si>
  <si>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</si>
  <si>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</si>
  <si>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</si>
  <si>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</si>
  <si>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</si>
  <si>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</si>
  <si>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</si>
  <si>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</si>
  <si>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</si>
  <si>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</si>
  <si>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</si>
  <si>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</si>
  <si>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</si>
  <si>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</si>
  <si>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</si>
  <si>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</si>
  <si>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</si>
  <si>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</si>
  <si>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</si>
  <si>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</si>
  <si>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</si>
  <si>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</si>
  <si>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</si>
  <si>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</si>
  <si>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</si>
  <si>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</si>
  <si>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</si>
  <si>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</si>
  <si>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</si>
  <si>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</si>
  <si>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</si>
  <si>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</si>
  <si>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</si>
  <si>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</si>
  <si>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</si>
  <si>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</si>
  <si>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</si>
  <si>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</si>
  <si>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</si>
  <si>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</si>
  <si>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</si>
  <si>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</si>
  <si>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</si>
  <si>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</si>
  <si>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</si>
  <si>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</si>
  <si>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</si>
  <si>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</si>
  <si>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</si>
  <si>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</si>
  <si>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</si>
  <si>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</si>
  <si>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</si>
  <si>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</si>
  <si>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</si>
  <si>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</si>
  <si>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</si>
  <si>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</si>
  <si>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</si>
  <si>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</si>
  <si>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</si>
  <si>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</si>
  <si>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</si>
  <si>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</si>
  <si>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</si>
  <si>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</si>
  <si>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</si>
  <si>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</si>
  <si>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</si>
  <si>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</si>
  <si>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</si>
  <si>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</si>
  <si>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</si>
  <si>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</si>
  <si>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</si>
  <si>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</si>
  <si>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</si>
  <si>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</si>
  <si>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</si>
  <si>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</si>
  <si>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</si>
  <si>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</si>
  <si>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</si>
  <si>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</si>
  <si>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</si>
  <si>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</si>
  <si>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</si>
  <si>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</si>
  <si>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</si>
  <si>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</si>
  <si>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</si>
  <si>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</si>
  <si>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</si>
  <si>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</si>
  <si>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</si>
  <si>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</si>
  <si>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</si>
  <si>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</si>
  <si>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</si>
  <si>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</si>
  <si>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</si>
  <si>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</si>
  <si>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</si>
  <si>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</si>
  <si>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</si>
  <si>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</si>
  <si>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</si>
  <si>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</si>
  <si>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</si>
  <si>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</si>
  <si>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</si>
  <si>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</si>
  <si>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</si>
  <si>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</si>
  <si>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</si>
  <si>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</si>
  <si>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</si>
  <si>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</si>
  <si>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</si>
  <si>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</si>
  <si>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</si>
  <si>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</si>
  <si>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</si>
  <si>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</si>
  <si>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</si>
  <si>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</si>
  <si>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</si>
  <si>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</si>
  <si>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</si>
  <si>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</si>
  <si>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</si>
  <si>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</si>
  <si>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</si>
  <si>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</si>
  <si>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</si>
  <si>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</si>
  <si>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</si>
  <si>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</si>
  <si>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</si>
  <si>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</si>
  <si>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</si>
  <si>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</si>
  <si>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</si>
  <si>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</si>
  <si>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</si>
  <si>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</si>
  <si>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</si>
  <si>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</si>
  <si>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</si>
  <si>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</si>
  <si>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</si>
  <si>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</si>
  <si>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</si>
  <si>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</si>
  <si>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</si>
  <si>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</si>
  <si>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</si>
  <si>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</si>
  <si>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</si>
  <si>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</si>
  <si>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</si>
  <si>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</si>
  <si>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</si>
  <si>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</si>
  <si>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</si>
  <si>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</si>
  <si>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</si>
  <si>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</si>
  <si>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</si>
  <si>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</si>
  <si>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</si>
  <si>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</si>
  <si>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</si>
  <si>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</si>
  <si>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</si>
  <si>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</si>
  <si>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</si>
  <si>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</si>
  <si>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</si>
  <si>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</si>
  <si>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</si>
  <si>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</si>
  <si>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</si>
  <si>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</si>
  <si>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</si>
  <si>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</si>
  <si>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</si>
  <si>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</si>
  <si>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</si>
  <si>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</si>
  <si>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</si>
  <si>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</si>
  <si>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</si>
  <si>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</si>
  <si>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</si>
  <si>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</si>
  <si>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</si>
  <si>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</si>
  <si>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</si>
  <si>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</si>
  <si>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</si>
  <si>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</si>
  <si>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</si>
  <si>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</si>
  <si>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</si>
  <si>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</si>
  <si>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</si>
  <si>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</si>
  <si>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</si>
  <si>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</si>
  <si>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</si>
  <si>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</si>
  <si>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</si>
  <si>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</si>
  <si>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</si>
  <si>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</si>
  <si>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</si>
  <si>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</si>
  <si>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</si>
  <si>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</si>
  <si>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</si>
  <si>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</si>
  <si>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</si>
  <si>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</si>
  <si>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</si>
  <si>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</si>
  <si>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</si>
  <si>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</si>
  <si>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</si>
  <si>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</si>
  <si>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</si>
  <si>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</si>
  <si>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</si>
  <si>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</si>
  <si>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</si>
  <si>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</si>
  <si>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</si>
  <si>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</si>
  <si>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</si>
  <si>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</si>
  <si>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</si>
  <si>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</si>
  <si>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</si>
  <si>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</si>
  <si>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</si>
  <si>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</si>
  <si>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</si>
  <si>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</si>
  <si>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</si>
  <si>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</si>
  <si>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</si>
  <si>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</si>
  <si>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</si>
  <si>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</si>
  <si>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</si>
  <si>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</si>
  <si>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</si>
  <si>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</si>
  <si>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</si>
  <si>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</si>
  <si>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</si>
  <si>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</si>
  <si>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</si>
  <si>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</si>
  <si>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</si>
  <si>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</si>
  <si>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</si>
  <si>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</si>
  <si>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</si>
  <si>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</si>
  <si>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</si>
  <si>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</si>
  <si>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</si>
  <si>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</si>
  <si>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</si>
  <si>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</si>
  <si>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</si>
  <si>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</si>
  <si>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</si>
  <si>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</si>
  <si>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</si>
  <si>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</si>
  <si>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</si>
  <si>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</si>
  <si>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</si>
  <si>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</si>
  <si>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</si>
  <si>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</si>
  <si>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</si>
  <si>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</si>
  <si>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</si>
  <si>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</si>
  <si>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</si>
  <si>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</si>
  <si>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</si>
  <si>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</si>
  <si>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</si>
  <si>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</si>
  <si>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</si>
  <si>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</si>
  <si>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</si>
  <si>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</si>
  <si>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</si>
  <si>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</si>
  <si>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</si>
  <si>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</si>
  <si>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</si>
  <si>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</si>
  <si>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</si>
  <si>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</si>
  <si>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</si>
  <si>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</si>
  <si>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</si>
  <si>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</si>
  <si>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</si>
  <si>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</si>
  <si>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</si>
  <si>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</si>
  <si>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</si>
  <si>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</si>
  <si>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</si>
  <si>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</si>
  <si>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</si>
  <si>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</si>
  <si>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</si>
  <si>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</si>
  <si>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</si>
  <si>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</si>
  <si>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</si>
  <si>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</si>
  <si>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</si>
  <si>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</si>
  <si>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</si>
  <si>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</si>
  <si>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</si>
  <si>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</si>
  <si>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</si>
  <si>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</si>
  <si>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</si>
  <si>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</si>
  <si>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</si>
  <si>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</si>
  <si>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</si>
  <si>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</si>
  <si>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</si>
  <si>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</si>
  <si>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</si>
  <si>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</si>
  <si>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</si>
  <si>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</si>
  <si>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</si>
  <si>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</si>
  <si>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</si>
  <si>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</si>
  <si>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</si>
  <si>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</si>
  <si>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</si>
  <si>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</si>
  <si>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</si>
  <si>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</si>
  <si>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</si>
  <si>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</si>
  <si>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</si>
  <si>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</si>
  <si>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</si>
  <si>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</si>
  <si>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</si>
  <si>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</si>
  <si>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</si>
  <si>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</si>
  <si>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</si>
  <si>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</si>
  <si>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</si>
  <si>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</si>
  <si>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</si>
  <si>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</si>
  <si>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</si>
  <si>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</si>
  <si>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</si>
  <si>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</si>
  <si>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</si>
  <si>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</si>
  <si>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</si>
  <si>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</si>
  <si>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</si>
  <si>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</si>
  <si>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</si>
  <si>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</si>
  <si>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</si>
  <si>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</si>
  <si>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</si>
  <si>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</si>
  <si>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</si>
  <si>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</si>
  <si>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</si>
  <si>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</si>
  <si>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</si>
  <si>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</si>
  <si>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</si>
  <si>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</si>
  <si>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</si>
  <si>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</si>
  <si>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</si>
  <si>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</si>
  <si>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</si>
  <si>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</si>
  <si>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</si>
  <si>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</si>
  <si>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</si>
  <si>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</si>
  <si>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</si>
  <si>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</si>
  <si>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</si>
  <si>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</si>
  <si>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</si>
  <si>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</si>
  <si>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</si>
  <si>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</si>
  <si>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</si>
  <si>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</si>
  <si>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</si>
  <si>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</si>
  <si>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</si>
  <si>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</si>
  <si>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</si>
  <si>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</si>
  <si>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</si>
  <si>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</si>
  <si>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</si>
  <si>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</si>
  <si>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</si>
  <si>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</si>
  <si>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</si>
  <si>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</si>
  <si>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</si>
  <si>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</si>
  <si>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</si>
  <si>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</si>
  <si>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</si>
  <si>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</si>
  <si>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</si>
  <si>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</si>
  <si>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</si>
  <si>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</si>
  <si>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</si>
  <si>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</si>
  <si>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</si>
  <si>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</si>
  <si>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</si>
  <si>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</si>
  <si>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</si>
  <si>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</si>
  <si>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</si>
  <si>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</si>
  <si>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</si>
  <si>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</si>
  <si>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</si>
  <si>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</si>
  <si>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</si>
  <si>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</si>
  <si>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</si>
  <si>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</si>
  <si>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</si>
  <si>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</si>
  <si>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</si>
  <si>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</si>
  <si>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</si>
  <si>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</si>
  <si>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</si>
  <si>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</si>
  <si>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</si>
  <si>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</si>
  <si>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</si>
  <si>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</si>
  <si>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</si>
  <si>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</si>
  <si>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</si>
  <si>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</si>
  <si>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</si>
  <si>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</si>
  <si>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</si>
  <si>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</si>
  <si>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</si>
  <si>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</si>
  <si>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</si>
  <si>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</si>
  <si>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</si>
  <si>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</si>
  <si>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</si>
  <si>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</si>
  <si>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</si>
  <si>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</si>
  <si>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</si>
  <si>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</si>
  <si>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</si>
  <si>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</si>
  <si>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</si>
  <si>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</si>
  <si>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</si>
  <si>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</si>
  <si>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</si>
  <si>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</si>
  <si>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</si>
  <si>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</si>
  <si>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</si>
  <si>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</si>
  <si>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</si>
  <si>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</si>
  <si>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</si>
  <si>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</si>
  <si>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</si>
  <si>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</si>
  <si>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</si>
  <si>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</si>
  <si>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</si>
  <si>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</si>
  <si>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</si>
  <si>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</si>
  <si>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</si>
  <si>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</si>
  <si>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</si>
  <si>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</si>
  <si>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</si>
  <si>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</si>
  <si>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</si>
  <si>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</si>
  <si>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</si>
  <si>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</si>
  <si>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</si>
  <si>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</si>
  <si>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</si>
  <si>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</si>
  <si>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</si>
  <si>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</si>
  <si>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</si>
  <si>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</si>
  <si>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</si>
  <si>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</si>
  <si>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</si>
  <si>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</si>
  <si>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</si>
  <si>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</si>
  <si>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</si>
  <si>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</si>
  <si>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</si>
  <si>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</si>
  <si>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</si>
  <si>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</si>
  <si>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</si>
  <si>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</si>
  <si>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</si>
  <si>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</si>
  <si>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</si>
  <si>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</si>
  <si>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</si>
  <si>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</si>
  <si>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</si>
  <si>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</si>
  <si>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</si>
  <si>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</si>
  <si>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</si>
  <si>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</si>
  <si>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</si>
  <si>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</si>
  <si>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</si>
  <si>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</si>
  <si>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</si>
  <si>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</si>
  <si>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</si>
  <si>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</si>
  <si>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</si>
  <si>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</si>
  <si>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</si>
  <si>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</si>
  <si>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</si>
  <si>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</si>
  <si>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</si>
  <si>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</si>
  <si>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</si>
  <si>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</si>
  <si>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</si>
  <si>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</si>
  <si>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</si>
  <si>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</si>
  <si>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</si>
  <si>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</si>
  <si>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</si>
  <si>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</si>
  <si>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</si>
  <si>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</si>
  <si>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</si>
  <si>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</si>
  <si>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</si>
  <si>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</si>
  <si>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</si>
  <si>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</si>
  <si>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</si>
  <si>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</si>
  <si>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</si>
  <si>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</si>
  <si>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</si>
  <si>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</si>
  <si>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</si>
  <si>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</si>
  <si>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</si>
  <si>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</si>
  <si>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</si>
  <si>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</si>
  <si>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</si>
  <si>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</si>
  <si>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</si>
  <si>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</si>
  <si>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</si>
  <si>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</si>
  <si>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</si>
  <si>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</si>
  <si>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</si>
  <si>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</si>
  <si>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</si>
  <si>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</si>
  <si>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</si>
  <si>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</si>
  <si>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</si>
  <si>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</si>
  <si>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</si>
  <si>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</si>
  <si>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</si>
  <si>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</si>
  <si>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</si>
  <si>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</si>
  <si>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</si>
  <si>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</si>
  <si>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</si>
  <si>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</si>
  <si>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</si>
  <si>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</si>
  <si>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</si>
  <si>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</si>
  <si>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</si>
  <si>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</si>
  <si>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</si>
  <si>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</si>
  <si>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</si>
  <si>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</si>
  <si>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</si>
  <si>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</si>
  <si>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</si>
  <si>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</si>
  <si>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</si>
  <si>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</si>
  <si>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</si>
  <si>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</si>
  <si>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</si>
  <si>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</si>
  <si>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</si>
  <si>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</si>
  <si>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</si>
  <si>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</si>
  <si>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</si>
  <si>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</si>
  <si>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</si>
  <si>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</si>
  <si>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</si>
  <si>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</si>
  <si>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</si>
  <si>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</si>
  <si>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</si>
  <si>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</si>
  <si>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</si>
  <si>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</si>
  <si>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</si>
  <si>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</si>
  <si>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</si>
  <si>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</si>
  <si>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</si>
  <si>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</si>
  <si>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</si>
  <si>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</si>
  <si>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</si>
  <si>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</si>
  <si>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</si>
  <si>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</si>
  <si>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</si>
  <si>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</si>
  <si>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</si>
  <si>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</si>
  <si>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</si>
  <si>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</si>
  <si>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</si>
  <si>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</si>
  <si>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</si>
  <si>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</si>
  <si>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</si>
  <si>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</si>
  <si>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</si>
  <si>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</si>
  <si>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</si>
  <si>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</si>
  <si>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</si>
  <si>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</si>
  <si>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</si>
  <si>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</si>
  <si>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</si>
  <si>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</si>
  <si>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</si>
  <si>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</si>
  <si>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</si>
  <si>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</si>
  <si>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</si>
  <si>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</si>
  <si>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</si>
  <si>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</si>
  <si>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</si>
  <si>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</si>
  <si>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</si>
  <si>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</si>
  <si>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</si>
  <si>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</si>
  <si>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</si>
  <si>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</si>
  <si>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</si>
  <si>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</si>
  <si>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</si>
  <si>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</si>
  <si>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</si>
  <si>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</si>
  <si>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</si>
  <si>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</si>
  <si>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</si>
  <si>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</si>
  <si>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</si>
  <si>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</si>
  <si>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</si>
  <si>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</si>
  <si>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</si>
  <si>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</si>
  <si>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</si>
  <si>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</si>
  <si>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</si>
  <si>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</si>
  <si>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</si>
  <si>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</si>
  <si>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</si>
  <si>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</si>
  <si>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</si>
  <si>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</si>
  <si>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</si>
  <si>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</si>
  <si>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</si>
  <si>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</si>
  <si>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</si>
  <si>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</si>
  <si>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</si>
  <si>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</si>
  <si>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</si>
  <si>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</si>
  <si>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</si>
  <si>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</si>
  <si>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</si>
  <si>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</si>
  <si>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</si>
  <si>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</si>
  <si>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</si>
  <si>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</si>
  <si>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</si>
  <si>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</si>
  <si>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</si>
  <si>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</si>
  <si>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</si>
  <si>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</si>
  <si>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</si>
  <si>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</si>
  <si>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</si>
  <si>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</si>
  <si>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</si>
  <si>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</si>
  <si>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</si>
  <si>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</si>
  <si>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</si>
  <si>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</si>
  <si>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</si>
  <si>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</si>
  <si>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</si>
  <si>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</si>
  <si>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</si>
  <si>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</si>
  <si>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</si>
  <si>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</si>
  <si>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</si>
  <si>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</si>
  <si>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</si>
  <si>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</si>
  <si>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</si>
  <si>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</si>
  <si>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</si>
  <si>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</si>
  <si>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</si>
  <si>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</si>
  <si>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</si>
  <si>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</si>
  <si>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</si>
  <si>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</si>
  <si>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</si>
  <si>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</si>
  <si>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</si>
  <si>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</si>
  <si>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</si>
  <si>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</si>
  <si>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</si>
  <si>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</si>
  <si>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</si>
  <si>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</si>
  <si>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</si>
  <si>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</si>
  <si>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</si>
  <si>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</si>
  <si>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</si>
  <si>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</si>
  <si>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</si>
  <si>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</si>
  <si>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</si>
  <si>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</si>
  <si>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</si>
  <si>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</si>
  <si>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</si>
  <si>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</si>
  <si>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</si>
  <si>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</si>
  <si>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</si>
  <si>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</si>
  <si>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</si>
  <si>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</si>
  <si>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</si>
  <si>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</si>
  <si>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</si>
  <si>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</si>
  <si>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</si>
  <si>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</si>
  <si>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</si>
  <si>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</si>
  <si>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</si>
  <si>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</si>
  <si>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</si>
  <si>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</si>
  <si>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</si>
  <si>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</si>
  <si>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</si>
  <si>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</si>
  <si>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</si>
  <si>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</si>
  <si>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</si>
  <si>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</si>
  <si>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</si>
  <si>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</si>
  <si>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</si>
  <si>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</si>
  <si>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</si>
  <si>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</si>
  <si>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</si>
  <si>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</si>
  <si>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</si>
  <si>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</si>
  <si>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</si>
  <si>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</si>
  <si>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</si>
  <si>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</si>
  <si>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</si>
  <si>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</si>
  <si>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</si>
  <si>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</si>
  <si>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</si>
  <si>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</si>
  <si>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</si>
  <si>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</si>
  <si>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</si>
  <si>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</si>
  <si>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</si>
  <si>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</si>
  <si>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</si>
  <si>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</si>
  <si>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</si>
  <si>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</si>
  <si>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</si>
  <si>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</si>
  <si>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</si>
  <si>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</si>
  <si>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</si>
  <si>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</si>
  <si>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</si>
  <si>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</si>
  <si>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</si>
  <si>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</si>
  <si>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</si>
  <si>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</si>
  <si>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</si>
  <si>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</si>
  <si>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</si>
  <si>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</si>
  <si>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</si>
  <si>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</si>
  <si>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</si>
  <si>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</si>
  <si>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</si>
  <si>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</si>
  <si>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</si>
  <si>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</si>
  <si>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</si>
  <si>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</si>
  <si>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</si>
  <si>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</si>
  <si>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</si>
  <si>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</si>
  <si>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</si>
  <si>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</si>
  <si>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</si>
  <si>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</si>
  <si>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</si>
  <si>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</si>
  <si>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</si>
  <si>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</si>
  <si>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</si>
  <si>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</si>
  <si>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</si>
  <si>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</si>
  <si>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</si>
  <si>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</si>
  <si>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</si>
  <si>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</si>
  <si>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</si>
  <si>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</si>
  <si>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</si>
  <si>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</si>
  <si>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</si>
  <si>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</si>
  <si>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</si>
  <si>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</si>
  <si>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</si>
  <si>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</si>
  <si>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</si>
  <si>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</si>
  <si>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</si>
  <si>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</si>
  <si>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</si>
  <si>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</si>
  <si>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</si>
  <si>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</si>
  <si>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</si>
  <si>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</si>
  <si>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</si>
  <si>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</si>
  <si>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</si>
  <si>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</si>
  <si>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</si>
  <si>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</si>
  <si>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</si>
  <si>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</si>
  <si>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</si>
  <si>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</si>
  <si>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</si>
  <si>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</si>
  <si>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</si>
  <si>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</si>
  <si>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</si>
  <si>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</si>
  <si>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</si>
  <si>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</si>
  <si>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</si>
  <si>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</si>
  <si>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</si>
  <si>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</si>
  <si>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</si>
  <si>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</si>
  <si>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</si>
  <si>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</si>
  <si>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</si>
  <si>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</si>
  <si>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</si>
  <si>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</si>
  <si>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</si>
  <si>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</si>
  <si>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</si>
  <si>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</si>
  <si>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</si>
  <si>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</si>
  <si>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</si>
  <si>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</si>
  <si>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</si>
  <si>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</si>
  <si>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</si>
  <si>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</si>
  <si>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</si>
  <si>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</si>
  <si>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</si>
  <si>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</si>
  <si>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</si>
  <si>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</si>
  <si>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</si>
  <si>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</si>
  <si>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</si>
  <si>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</si>
  <si>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</si>
  <si>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</si>
  <si>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</si>
  <si>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</si>
  <si>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</si>
  <si>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</si>
  <si>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</si>
  <si>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</si>
  <si>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</si>
  <si>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</si>
  <si>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</si>
  <si>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</si>
  <si>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</si>
  <si>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</si>
  <si>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</si>
  <si>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</si>
  <si>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</si>
  <si>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</si>
  <si>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</si>
  <si>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</si>
  <si>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</si>
  <si>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</si>
  <si>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</si>
  <si>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</si>
  <si>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</si>
  <si>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</si>
  <si>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</si>
  <si>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</si>
  <si>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</si>
  <si>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</si>
  <si>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</si>
  <si>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</si>
  <si>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</si>
  <si>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</si>
  <si>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</si>
  <si>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</si>
  <si>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</si>
  <si>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</si>
  <si>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</si>
  <si>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</si>
  <si>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</si>
  <si>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</si>
  <si>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</si>
  <si>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</si>
  <si>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</si>
  <si>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</si>
  <si>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</si>
  <si>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</si>
  <si>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</si>
  <si>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</si>
  <si>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</si>
  <si>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</si>
  <si>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</si>
  <si>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</si>
  <si>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</si>
  <si>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</si>
  <si>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</si>
  <si>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</si>
  <si>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</si>
  <si>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</si>
  <si>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</si>
  <si>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</si>
  <si>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</si>
  <si>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</si>
  <si>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</si>
  <si>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</si>
  <si>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</si>
  <si>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</si>
  <si>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</si>
  <si>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</si>
  <si>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</si>
  <si>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</si>
  <si>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</si>
  <si>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</si>
  <si>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</si>
  <si>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</si>
  <si>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</si>
  <si>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</si>
  <si>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</si>
  <si>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</si>
  <si>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</si>
  <si>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</si>
  <si>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</si>
  <si>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</si>
  <si>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</si>
  <si>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</si>
  <si>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</si>
  <si>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</si>
  <si>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</si>
  <si>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</si>
  <si>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</si>
  <si>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</si>
  <si>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</si>
  <si>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</si>
  <si>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</si>
  <si>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</si>
  <si>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</si>
  <si>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</si>
  <si>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</si>
  <si>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</si>
  <si>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</si>
  <si>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</si>
  <si>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</si>
  <si>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</si>
  <si>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</si>
  <si>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</si>
  <si>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</si>
  <si>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</si>
  <si>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</si>
  <si>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</si>
  <si>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</si>
  <si>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</si>
  <si>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</si>
  <si>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</si>
  <si>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</si>
  <si>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</si>
  <si>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</si>
  <si>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</si>
  <si>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</si>
  <si>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</si>
  <si>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</si>
  <si>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</si>
  <si>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</si>
  <si>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</si>
  <si>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</si>
  <si>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</si>
  <si>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</si>
  <si>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</si>
  <si>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</si>
  <si>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</si>
  <si>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</si>
  <si>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</si>
  <si>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</si>
  <si>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</si>
  <si>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</si>
  <si>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</si>
  <si>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</si>
  <si>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</si>
  <si>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</si>
  <si>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</si>
  <si>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</si>
  <si>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</si>
  <si>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</si>
  <si>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</si>
  <si>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</si>
  <si>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</si>
  <si>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</si>
  <si>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</si>
  <si>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</si>
  <si>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</si>
  <si>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</si>
  <si>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</si>
  <si>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</si>
  <si>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</si>
  <si>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</si>
  <si>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</si>
  <si>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</si>
  <si>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</si>
  <si>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</si>
  <si>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</si>
  <si>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</si>
  <si>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</si>
  <si>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</si>
  <si>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</si>
  <si>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</si>
  <si>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</si>
  <si>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</si>
  <si>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</si>
  <si>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</si>
  <si>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</si>
  <si>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</si>
  <si>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</si>
  <si>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</si>
  <si>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</si>
  <si>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</si>
  <si>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</si>
  <si>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</si>
  <si>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</si>
  <si>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</si>
  <si>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</si>
  <si>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</si>
  <si>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</si>
  <si>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</si>
  <si>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</si>
  <si>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</si>
  <si>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</si>
  <si>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</si>
  <si>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</si>
  <si>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</si>
  <si>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</si>
  <si>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</si>
  <si>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</si>
  <si>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</si>
  <si>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</si>
  <si>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</si>
  <si>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</si>
  <si>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</si>
  <si>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</si>
  <si>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</si>
  <si>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</si>
  <si>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</si>
  <si>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</si>
  <si>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</si>
  <si>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</si>
  <si>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</si>
  <si>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</si>
  <si>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</si>
  <si>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</si>
  <si>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</si>
  <si>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</si>
  <si>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</si>
  <si>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</si>
  <si>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</si>
  <si>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</si>
  <si>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</si>
  <si>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</si>
  <si>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</si>
  <si>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</si>
  <si>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</si>
  <si>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</si>
  <si>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</si>
  <si>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</si>
  <si>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</si>
  <si>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</si>
  <si>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</si>
  <si>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</si>
  <si>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</si>
  <si>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</si>
  <si>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</si>
  <si>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</si>
  <si>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</si>
  <si>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</si>
  <si>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</si>
  <si>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</si>
  <si>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</si>
  <si>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</si>
  <si>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</si>
  <si>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</si>
  <si>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</si>
  <si>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</si>
  <si>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</si>
  <si>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</si>
  <si>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</si>
  <si>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</si>
  <si>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</si>
  <si>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</si>
  <si>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</si>
  <si>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</si>
  <si>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</si>
  <si>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</si>
  <si>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</si>
  <si>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</si>
  <si>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</si>
  <si>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</si>
  <si>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</si>
  <si>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</si>
  <si>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</si>
  <si>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</si>
  <si>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</si>
  <si>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</si>
  <si>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</si>
  <si>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</si>
  <si>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</si>
  <si>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</si>
  <si>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</si>
  <si>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</si>
  <si>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</si>
  <si>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</si>
  <si>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</si>
  <si>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</si>
  <si>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</si>
  <si>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</si>
  <si>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</si>
  <si>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</si>
  <si>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</si>
  <si>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</si>
  <si>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</si>
  <si>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</si>
  <si>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</si>
  <si>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</si>
  <si>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</si>
  <si>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</si>
  <si>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</si>
  <si>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</si>
  <si>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</si>
  <si>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</si>
  <si>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</si>
  <si>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</si>
  <si>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</si>
  <si>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</si>
  <si>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</si>
  <si>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</si>
  <si>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</si>
  <si>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</si>
  <si>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</si>
  <si>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</si>
  <si>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</si>
  <si>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</si>
  <si>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</si>
  <si>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</si>
  <si>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</si>
  <si>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</si>
  <si>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</si>
  <si>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</si>
  <si>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</si>
  <si>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</si>
  <si>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</si>
  <si>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</si>
  <si>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</si>
  <si>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</si>
  <si>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</si>
  <si>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</si>
  <si>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</si>
  <si>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</si>
  <si>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</si>
  <si>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</si>
  <si>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</si>
  <si>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</si>
  <si>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</si>
  <si>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</si>
  <si>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</si>
  <si>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</si>
  <si>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</si>
  <si>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</si>
  <si>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</si>
  <si>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</si>
  <si>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</si>
  <si>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</si>
  <si>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</si>
  <si>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</si>
  <si>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</si>
  <si>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</si>
  <si>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</si>
  <si>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</si>
  <si>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</si>
  <si>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</si>
  <si>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</si>
  <si>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</si>
  <si>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</si>
  <si>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</si>
  <si>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</si>
  <si>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</si>
  <si>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</si>
  <si>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</si>
  <si>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</si>
  <si>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</si>
  <si>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</si>
  <si>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</si>
  <si>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</si>
  <si>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</si>
  <si>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</si>
  <si>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</si>
  <si>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</si>
  <si>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</si>
  <si>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</si>
  <si>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</si>
  <si>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</si>
  <si>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</si>
  <si>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</si>
  <si>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</si>
  <si>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</si>
  <si>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</si>
  <si>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</si>
  <si>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</si>
  <si>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</si>
  <si>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</si>
  <si>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</si>
  <si>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</si>
  <si>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</si>
  <si>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</si>
  <si>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</si>
  <si>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</si>
  <si>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</si>
  <si>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</si>
  <si>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</si>
  <si>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</si>
  <si>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</si>
  <si>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</si>
  <si>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</si>
  <si>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</si>
  <si>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</si>
  <si>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</si>
  <si>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</si>
  <si>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</si>
  <si>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</si>
  <si>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</si>
  <si>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</si>
  <si>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</si>
  <si>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</si>
  <si>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</si>
  <si>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</si>
  <si>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</si>
  <si>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</si>
  <si>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</si>
  <si>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</si>
  <si>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</si>
  <si>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</si>
  <si>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</si>
  <si>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</si>
  <si>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</si>
  <si>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</si>
  <si>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</si>
  <si>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</si>
  <si>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</si>
  <si>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</si>
  <si>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</si>
  <si>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</si>
  <si>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</si>
  <si>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</si>
  <si>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</si>
  <si>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</si>
  <si>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</si>
  <si>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</si>
  <si>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</si>
  <si>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</si>
  <si>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</si>
  <si>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</si>
  <si>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</si>
  <si>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</si>
  <si>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</si>
  <si>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</si>
  <si>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</si>
  <si>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</si>
  <si>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</si>
  <si>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</si>
  <si>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</si>
  <si>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</si>
  <si>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</si>
  <si>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</si>
  <si>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</si>
  <si>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</si>
  <si>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</si>
  <si>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</si>
  <si>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</si>
  <si>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</si>
  <si>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</si>
  <si>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</si>
  <si>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</si>
  <si>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</si>
  <si>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</si>
  <si>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</si>
  <si>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</si>
  <si>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</si>
  <si>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</si>
  <si>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</si>
  <si>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</si>
  <si>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</si>
  <si>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</si>
  <si>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</si>
  <si>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</si>
  <si>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</si>
  <si>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</si>
  <si>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</si>
  <si>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</si>
  <si>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</si>
  <si>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</si>
  <si>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</si>
  <si>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</si>
  <si>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</si>
  <si>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</si>
  <si>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</si>
  <si>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</si>
  <si>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</si>
  <si>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</si>
  <si>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</si>
  <si>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</si>
  <si>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</si>
  <si>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</si>
  <si>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</si>
  <si>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</si>
  <si>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</si>
  <si>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</si>
  <si>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</si>
  <si>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</si>
  <si>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</si>
  <si>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</si>
  <si>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</si>
  <si>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</si>
  <si>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</si>
  <si>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</si>
  <si>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</si>
  <si>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</si>
  <si>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</si>
  <si>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</si>
  <si>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</si>
  <si>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</si>
  <si>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</si>
  <si>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</si>
  <si>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</si>
  <si>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</si>
  <si>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</si>
  <si>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</si>
  <si>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</si>
  <si>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</si>
  <si>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</si>
  <si>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</si>
  <si>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</si>
  <si>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</si>
  <si>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</si>
  <si>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</si>
  <si>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</si>
  <si>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</si>
  <si>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</si>
  <si>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</si>
  <si>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</si>
  <si>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</si>
  <si>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</si>
  <si>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</si>
  <si>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</si>
  <si>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</si>
  <si>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</si>
  <si>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</si>
  <si>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</si>
  <si>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</si>
  <si>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</si>
  <si>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</si>
  <si>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</si>
  <si>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</si>
  <si>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</si>
  <si>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</si>
  <si>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</si>
  <si>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</si>
  <si>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</si>
  <si>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</si>
  <si>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</si>
  <si>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</si>
  <si>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</si>
  <si>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</si>
  <si>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</si>
  <si>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</si>
  <si>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</si>
  <si>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</si>
  <si>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</si>
  <si>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</si>
  <si>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</si>
  <si>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</si>
  <si>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</si>
  <si>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</si>
  <si>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</si>
  <si>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</si>
  <si>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</si>
  <si>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</si>
  <si>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</si>
  <si>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</si>
  <si>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</si>
  <si>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</si>
  <si>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</si>
  <si>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</si>
  <si>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</si>
  <si>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</si>
  <si>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</si>
  <si>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</si>
  <si>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</si>
  <si>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</si>
  <si>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</si>
  <si>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</si>
  <si>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</si>
  <si>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</si>
  <si>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</si>
  <si>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</si>
  <si>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</si>
  <si>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</si>
  <si>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</si>
  <si>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</si>
  <si>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</si>
  <si>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</si>
  <si>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</si>
  <si>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</si>
  <si>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</si>
  <si>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</si>
  <si>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</si>
  <si>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</si>
  <si>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</si>
  <si>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</si>
  <si>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</si>
  <si>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</si>
  <si>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</si>
  <si>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</si>
  <si>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</si>
  <si>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</si>
  <si>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</si>
  <si>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</si>
  <si>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</si>
  <si>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</si>
  <si>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</si>
  <si>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</si>
  <si>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</si>
  <si>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</si>
  <si>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</si>
  <si>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</si>
  <si>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</si>
  <si>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</si>
  <si>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</si>
  <si>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</si>
  <si>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</si>
  <si>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</si>
  <si>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</si>
  <si>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</si>
  <si>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</si>
  <si>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</si>
  <si>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</si>
  <si>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</si>
  <si>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</si>
  <si>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</si>
  <si>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</si>
  <si>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</si>
  <si>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</si>
  <si>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</si>
  <si>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</si>
  <si>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</si>
  <si>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</si>
  <si>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</si>
  <si>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</si>
  <si>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</si>
  <si>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</si>
  <si>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</si>
  <si>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</si>
  <si>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</si>
  <si>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</si>
  <si>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</si>
  <si>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</si>
  <si>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</si>
  <si>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</si>
  <si>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</si>
  <si>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</si>
  <si>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</si>
  <si>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</si>
  <si>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</si>
  <si>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</si>
  <si>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</si>
  <si>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</si>
  <si>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</si>
  <si>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</si>
  <si>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</si>
  <si>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</si>
  <si>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</si>
  <si>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</si>
  <si>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</si>
  <si>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</si>
  <si>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</si>
  <si>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</si>
  <si>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</si>
  <si>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</si>
  <si>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</si>
  <si>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</si>
  <si>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</si>
  <si>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</si>
  <si>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</si>
  <si>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</si>
  <si>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</si>
  <si>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</si>
  <si>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</si>
  <si>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</si>
  <si>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</si>
  <si>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</si>
  <si>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</si>
  <si>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</si>
  <si>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</si>
  <si>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</si>
  <si>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</si>
  <si>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</si>
  <si>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</si>
  <si>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</si>
  <si>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</si>
  <si>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</si>
  <si>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</si>
  <si>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</si>
  <si>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</si>
  <si>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</si>
  <si>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</si>
  <si>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</si>
  <si>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</si>
  <si>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</si>
  <si>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</si>
  <si>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</si>
  <si>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</si>
  <si>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</si>
  <si>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</si>
  <si>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</si>
  <si>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</si>
  <si>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</si>
  <si>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</si>
  <si>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</si>
  <si>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</si>
  <si>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</si>
  <si>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</si>
  <si>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</si>
  <si>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</si>
  <si>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</si>
  <si>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</si>
  <si>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</si>
  <si>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</si>
  <si>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</si>
  <si>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</si>
  <si>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</si>
  <si>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</si>
  <si>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</si>
  <si>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</si>
  <si>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</si>
  <si>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</si>
  <si>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</si>
  <si>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</si>
  <si>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</si>
  <si>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</si>
  <si>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</si>
  <si>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</si>
  <si>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</si>
  <si>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</si>
  <si>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</si>
  <si>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</si>
  <si>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</si>
  <si>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</si>
  <si>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</si>
  <si>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</si>
  <si>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</si>
  <si>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</si>
  <si>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</si>
  <si>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</si>
  <si>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</si>
  <si>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</si>
  <si>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</si>
  <si>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</si>
  <si>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</si>
  <si>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</si>
  <si>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</si>
  <si>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</si>
  <si>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</si>
  <si>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</si>
  <si>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</si>
  <si>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</si>
  <si>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</si>
  <si>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</si>
  <si>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</si>
  <si>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</si>
  <si>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</si>
  <si>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</si>
  <si>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</si>
  <si>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</si>
  <si>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</si>
  <si>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</si>
  <si>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</si>
  <si>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</si>
  <si>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</si>
  <si>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</si>
  <si>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</si>
  <si>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</si>
  <si>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</si>
  <si>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</si>
  <si>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</si>
  <si>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</si>
  <si>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</si>
  <si>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</si>
  <si>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</si>
  <si>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</si>
  <si>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</si>
  <si>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</si>
  <si>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</si>
  <si>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</si>
  <si>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</si>
  <si>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</si>
  <si>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</si>
  <si>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</si>
  <si>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</si>
  <si>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</si>
  <si>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</si>
  <si>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</si>
  <si>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</si>
  <si>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</si>
  <si>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</si>
  <si>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</si>
  <si>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</si>
  <si>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</si>
  <si>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</si>
  <si>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</si>
  <si>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</si>
  <si>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</si>
  <si>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</si>
  <si>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</si>
  <si>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</si>
  <si>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</si>
  <si>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</si>
  <si>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</si>
  <si>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</si>
  <si>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</si>
  <si>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</si>
  <si>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</si>
  <si>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</si>
  <si>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</si>
  <si>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</si>
  <si>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</si>
  <si>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</si>
  <si>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</si>
  <si>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</si>
  <si>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</si>
  <si>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</si>
  <si>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</si>
  <si>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</si>
  <si>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</si>
  <si>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</si>
  <si>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</si>
  <si>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</si>
  <si>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</si>
  <si>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</si>
  <si>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</si>
  <si>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</si>
  <si>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</si>
  <si>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</si>
  <si>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</si>
  <si>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</si>
  <si>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</si>
  <si>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</si>
  <si>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</si>
  <si>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</si>
  <si>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</si>
  <si>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</si>
  <si>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</si>
  <si>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</si>
  <si>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</si>
  <si>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</si>
  <si>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</si>
  <si>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</si>
  <si>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</si>
  <si>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</si>
  <si>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</si>
  <si>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</si>
  <si>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</si>
  <si>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</si>
  <si>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</si>
  <si>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</si>
  <si>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</si>
  <si>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</si>
  <si>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</si>
  <si>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</si>
  <si>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</si>
  <si>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</si>
  <si>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</si>
  <si>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</si>
  <si>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</si>
  <si>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</si>
  <si>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</si>
  <si>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</si>
  <si>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</si>
  <si>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</si>
  <si>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</si>
  <si>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</si>
  <si>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</si>
  <si>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</si>
  <si>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</si>
  <si>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</si>
  <si>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</si>
  <si>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</si>
  <si>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</si>
  <si>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</si>
  <si>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</si>
  <si>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</si>
  <si>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</si>
  <si>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</si>
  <si>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</si>
  <si>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</si>
  <si>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</si>
  <si>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</si>
  <si>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</si>
  <si>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</si>
  <si>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</si>
  <si>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</si>
  <si>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</si>
  <si>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</si>
  <si>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</si>
  <si>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</si>
  <si>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</si>
  <si>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</si>
  <si>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</si>
  <si>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</si>
  <si>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</si>
  <si>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</si>
  <si>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</si>
  <si>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</si>
  <si>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</si>
  <si>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</si>
  <si>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</si>
  <si>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</si>
  <si>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</si>
  <si>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</si>
  <si>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</si>
  <si>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</si>
  <si>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</si>
  <si>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</si>
  <si>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</si>
  <si>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</si>
  <si>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</si>
  <si>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</si>
  <si>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</si>
  <si>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</si>
  <si>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</si>
  <si>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</si>
  <si>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</si>
  <si>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</si>
  <si>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</si>
  <si>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</si>
  <si>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</si>
  <si>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</si>
  <si>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</si>
  <si>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</si>
  <si>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</si>
  <si>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</si>
  <si>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</si>
  <si>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</si>
  <si>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</si>
  <si>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</si>
  <si>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</si>
  <si>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</si>
  <si>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</si>
  <si>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</si>
  <si>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</si>
  <si>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</si>
  <si>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</si>
  <si>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</si>
  <si>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</si>
  <si>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</si>
  <si>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</si>
  <si>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</si>
  <si>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</si>
  <si>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</si>
  <si>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</si>
  <si>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</si>
  <si>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</si>
  <si>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</si>
  <si>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</si>
  <si>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</si>
  <si>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</si>
  <si>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</si>
  <si>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</si>
  <si>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</si>
  <si>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</si>
  <si>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</si>
  <si>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</si>
  <si>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</si>
  <si>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</si>
  <si>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</si>
  <si>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</si>
  <si>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</si>
  <si>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</si>
  <si>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</si>
  <si>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</si>
  <si>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</si>
  <si>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</si>
  <si>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</si>
  <si>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</si>
  <si>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</si>
  <si>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</si>
  <si>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</si>
  <si>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</si>
  <si>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</si>
  <si>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</si>
  <si>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</si>
  <si>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</si>
  <si>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</si>
  <si>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</si>
  <si>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</si>
  <si>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</si>
  <si>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</si>
  <si>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</si>
  <si>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</si>
  <si>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</si>
  <si>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</si>
  <si>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</si>
  <si>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</si>
  <si>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</si>
  <si>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</si>
  <si>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</si>
  <si>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</si>
  <si>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</si>
  <si>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</si>
  <si>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</si>
  <si>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</si>
  <si>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</si>
  <si>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</si>
  <si>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</si>
  <si>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</si>
  <si>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</si>
  <si>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</si>
  <si>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</si>
  <si>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</si>
  <si>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</si>
  <si>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</si>
  <si>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</si>
  <si>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</si>
  <si>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</si>
  <si>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</si>
  <si>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</si>
  <si>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</si>
  <si>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</si>
  <si>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</si>
  <si>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</si>
  <si>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</si>
  <si>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</si>
  <si>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</si>
  <si>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</si>
  <si>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</si>
  <si>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</si>
  <si>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</si>
  <si>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</si>
  <si>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</si>
  <si>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</si>
  <si>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</si>
  <si>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</si>
  <si>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</si>
  <si>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</si>
  <si>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</si>
  <si>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</si>
  <si>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</si>
  <si>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</si>
  <si>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</si>
  <si>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</si>
  <si>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</si>
  <si>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</si>
  <si>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</si>
  <si>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</si>
  <si>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</si>
  <si>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</si>
  <si>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</si>
  <si>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</si>
  <si>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</si>
  <si>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</si>
  <si>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</si>
  <si>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</si>
  <si>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</si>
  <si>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</si>
  <si>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</si>
  <si>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</si>
  <si>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</si>
  <si>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</si>
  <si>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</si>
  <si>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</si>
  <si>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</si>
  <si>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</si>
  <si>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</si>
  <si>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</si>
  <si>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</si>
  <si>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</si>
  <si>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</si>
  <si>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</si>
  <si>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</si>
  <si>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</si>
  <si>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</si>
  <si>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</si>
  <si>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</si>
  <si>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</si>
  <si>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</si>
  <si>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</si>
  <si>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</si>
  <si>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</si>
  <si>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</si>
  <si>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</si>
  <si>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</si>
  <si>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</si>
  <si>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</si>
  <si>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</si>
  <si>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</si>
  <si>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</si>
  <si>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</si>
  <si>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</si>
  <si>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</si>
  <si>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</si>
  <si>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</si>
  <si>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</si>
  <si>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</si>
  <si>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</si>
  <si>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</si>
  <si>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</si>
  <si>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</si>
  <si>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</si>
  <si>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</si>
  <si>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</si>
  <si>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</si>
  <si>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</si>
  <si>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</si>
  <si>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</si>
  <si>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</si>
  <si>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</si>
  <si>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</si>
  <si>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</si>
  <si>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</si>
  <si>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</si>
  <si>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</si>
  <si>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</si>
  <si>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</si>
  <si>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</si>
  <si>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</si>
  <si>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</si>
  <si>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</si>
  <si>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</si>
  <si>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</si>
  <si>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</si>
  <si>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</si>
  <si>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</si>
  <si>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</si>
  <si>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</si>
  <si>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</si>
  <si>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</si>
  <si>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</si>
  <si>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</si>
  <si>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</si>
  <si>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</si>
  <si>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</si>
  <si>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</si>
  <si>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</si>
  <si>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</si>
  <si>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</si>
  <si>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</si>
  <si>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</si>
  <si>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</si>
  <si>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</si>
  <si>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</si>
  <si>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</si>
  <si>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</si>
  <si>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</si>
  <si>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</si>
  <si>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</si>
  <si>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</si>
  <si>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</si>
  <si>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</si>
  <si>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</si>
  <si>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</si>
  <si>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</si>
  <si>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</si>
  <si>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</si>
  <si>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</si>
  <si>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</si>
  <si>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</si>
  <si>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</si>
  <si>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</si>
  <si>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</si>
  <si>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</si>
  <si>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</si>
  <si>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</si>
  <si>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</si>
  <si>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</si>
  <si>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</si>
  <si>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</si>
  <si>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</si>
  <si>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</si>
  <si>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</si>
  <si>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</si>
  <si>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</si>
  <si>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</si>
  <si>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</si>
  <si>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</si>
  <si>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</si>
  <si>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</si>
  <si>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</si>
  <si>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</si>
  <si>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</si>
  <si>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</si>
  <si>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</si>
  <si>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</si>
  <si>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</si>
  <si>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</si>
  <si>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</si>
  <si>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</si>
  <si>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</si>
  <si>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</si>
  <si>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</si>
  <si>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</si>
  <si>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</si>
  <si>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</si>
  <si>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</si>
  <si>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</si>
  <si>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</si>
  <si>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</si>
  <si>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</si>
  <si>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</si>
  <si>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</si>
  <si>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</si>
  <si>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</si>
  <si>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</si>
  <si>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</si>
  <si>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</si>
  <si>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</si>
  <si>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</si>
  <si>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</si>
  <si>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</si>
  <si>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</si>
  <si>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</si>
  <si>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</si>
  <si>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</si>
  <si>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</si>
  <si>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</si>
  <si>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</si>
  <si>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</si>
  <si>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</si>
  <si>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</si>
  <si>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</si>
  <si>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</si>
  <si>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</si>
  <si>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</si>
  <si>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</si>
  <si>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</si>
  <si>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</si>
  <si>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</si>
  <si>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</si>
  <si>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</si>
  <si>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</si>
  <si>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</si>
  <si>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</si>
  <si>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</si>
  <si>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</si>
  <si>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</si>
  <si>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</si>
  <si>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</si>
  <si>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</si>
  <si>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</si>
  <si>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</si>
  <si>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</si>
  <si>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</si>
  <si>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</si>
  <si>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</si>
  <si>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</si>
  <si>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</si>
  <si>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</si>
  <si>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</si>
  <si>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</si>
  <si>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</si>
  <si>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</si>
  <si>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</si>
  <si>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</si>
  <si>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</si>
  <si>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</si>
  <si>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</si>
  <si>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</si>
  <si>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</si>
  <si>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</si>
  <si>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</si>
  <si>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</si>
  <si>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</si>
  <si>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</si>
  <si>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</si>
  <si>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</si>
  <si>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</si>
  <si>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</si>
  <si>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</si>
  <si>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</si>
  <si>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</si>
  <si>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</si>
  <si>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</si>
  <si>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</si>
  <si>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</si>
  <si>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</si>
  <si>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</si>
  <si>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</si>
  <si>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</si>
  <si>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</si>
  <si>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</si>
  <si>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</si>
  <si>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</si>
  <si>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</si>
  <si>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</si>
  <si>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</si>
  <si>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</si>
  <si>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</si>
  <si>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</si>
  <si>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</si>
  <si>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</si>
  <si>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</si>
  <si>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</si>
  <si>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</si>
  <si>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</si>
  <si>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</si>
  <si>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</si>
  <si>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</si>
  <si>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</si>
  <si>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</si>
  <si>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</si>
  <si>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</si>
  <si>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</si>
  <si>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</si>
  <si>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</si>
  <si>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</si>
  <si>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</si>
  <si>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</si>
  <si>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</si>
  <si>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</si>
  <si>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</si>
  <si>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</si>
  <si>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</si>
  <si>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</si>
  <si>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</si>
  <si>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</si>
  <si>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</si>
  <si>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</si>
  <si>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</si>
  <si>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</si>
  <si>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</si>
  <si>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</si>
  <si>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</si>
  <si>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</si>
  <si>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</si>
  <si>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</si>
  <si>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</si>
  <si>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</si>
  <si>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</si>
  <si>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</si>
  <si>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</si>
  <si>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</si>
  <si>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</si>
  <si>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</si>
  <si>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</si>
  <si>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</si>
  <si>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</si>
  <si>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</si>
  <si>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</si>
  <si>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</si>
  <si>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</si>
  <si>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</si>
  <si>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</si>
  <si>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</si>
  <si>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</si>
  <si>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</si>
  <si>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</si>
  <si>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</si>
  <si>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</si>
  <si>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</si>
  <si>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</si>
  <si>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</si>
  <si>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</si>
  <si>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</si>
  <si>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</si>
  <si>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</si>
  <si>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</si>
  <si>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</si>
  <si>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</si>
  <si>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</si>
  <si>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</si>
  <si>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</si>
  <si>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</si>
  <si>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</si>
  <si>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</si>
  <si>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</si>
  <si>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</si>
  <si>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</si>
  <si>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</si>
  <si>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</si>
  <si>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</si>
  <si>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</si>
  <si>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</si>
  <si>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</si>
  <si>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</si>
  <si>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</si>
  <si>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</si>
  <si>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</si>
  <si>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</si>
  <si>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</si>
  <si>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</si>
  <si>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</si>
  <si>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</si>
  <si>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</si>
  <si>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</si>
  <si>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</si>
  <si>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</si>
  <si>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</si>
  <si>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</si>
  <si>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</si>
  <si>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</si>
  <si>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</si>
  <si>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</si>
  <si>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</si>
  <si>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</si>
  <si>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</si>
  <si>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</si>
  <si>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</si>
  <si>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</si>
  <si>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</si>
  <si>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</si>
  <si>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</si>
  <si>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</si>
  <si>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</si>
  <si>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</si>
  <si>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</si>
  <si>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</si>
  <si>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</si>
  <si>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</si>
  <si>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</si>
  <si>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</si>
  <si>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</si>
  <si>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</si>
  <si>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</si>
  <si>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</si>
  <si>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</si>
  <si>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</si>
  <si>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</si>
  <si>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</si>
  <si>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</si>
  <si>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</si>
  <si>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</si>
  <si>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</si>
  <si>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</si>
  <si>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</si>
  <si>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</si>
  <si>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</si>
  <si>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</si>
  <si>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</si>
  <si>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</si>
  <si>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</si>
  <si>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</si>
  <si>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</si>
  <si>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</si>
  <si>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</si>
  <si>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</si>
  <si>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</si>
  <si>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</si>
  <si>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</si>
  <si>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</si>
  <si>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</si>
  <si>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</si>
  <si>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</si>
  <si>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</si>
  <si>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</si>
  <si>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</si>
  <si>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</si>
  <si>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</si>
  <si>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</si>
  <si>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</si>
  <si>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</si>
  <si>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</si>
  <si>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</si>
  <si>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</si>
  <si>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</si>
  <si>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</si>
  <si>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</si>
  <si>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</si>
  <si>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</si>
  <si>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</si>
  <si>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</si>
  <si>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</si>
  <si>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</si>
  <si>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</si>
  <si>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</si>
  <si>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</si>
  <si>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</si>
  <si>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</si>
  <si>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</si>
  <si>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</si>
  <si>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</si>
  <si>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</si>
  <si>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</si>
  <si>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</si>
  <si>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</si>
  <si>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</si>
  <si>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</si>
  <si>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</si>
  <si>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</si>
  <si>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</si>
  <si>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</si>
  <si>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</si>
  <si>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</si>
  <si>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</si>
  <si>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</si>
  <si>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</si>
  <si>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</si>
  <si>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</si>
  <si>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</si>
  <si>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</si>
  <si>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</si>
  <si>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</si>
  <si>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</si>
  <si>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</si>
  <si>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</si>
  <si>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</si>
  <si>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</si>
  <si>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</si>
  <si>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</si>
  <si>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</si>
  <si>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</si>
  <si>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</si>
  <si>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</si>
  <si>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</si>
  <si>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</si>
  <si>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</si>
  <si>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</si>
  <si>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</si>
  <si>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</si>
  <si>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</si>
  <si>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</si>
  <si>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</si>
  <si>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</si>
  <si>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</si>
  <si>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</si>
  <si>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</si>
  <si>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</si>
  <si>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</si>
  <si>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</si>
  <si>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</si>
  <si>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</si>
  <si>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</si>
  <si>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</si>
  <si>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</si>
  <si>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</si>
  <si>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</si>
  <si>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</si>
  <si>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</si>
  <si>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</si>
  <si>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</si>
  <si>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</si>
  <si>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</si>
  <si>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</si>
  <si>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</si>
  <si>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</si>
  <si>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</si>
  <si>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</si>
  <si>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</si>
  <si>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</si>
  <si>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</si>
  <si>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</si>
  <si>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</si>
  <si>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</si>
  <si>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</si>
  <si>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</si>
  <si>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</si>
  <si>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</si>
  <si>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</si>
  <si>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</si>
  <si>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</si>
  <si>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</si>
  <si>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</si>
  <si>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</si>
  <si>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</si>
  <si>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</si>
  <si>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</si>
  <si>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</si>
  <si>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</si>
  <si>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</si>
  <si>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</si>
  <si>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</si>
  <si>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</si>
  <si>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</si>
  <si>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</si>
  <si>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</si>
  <si>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</si>
  <si>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</si>
  <si>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</si>
  <si>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</si>
  <si>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</si>
  <si>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</si>
  <si>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</si>
  <si>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</si>
  <si>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</si>
  <si>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</si>
  <si>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</si>
  <si>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</si>
  <si>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</si>
  <si>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</si>
  <si>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</si>
  <si>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</si>
  <si>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</si>
  <si>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</si>
  <si>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</si>
  <si>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</si>
  <si>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</si>
  <si>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</si>
  <si>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</si>
  <si>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</si>
  <si>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</si>
  <si>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</si>
  <si>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</si>
  <si>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</si>
  <si>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</si>
  <si>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</si>
  <si>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</si>
  <si>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</si>
  <si>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</si>
  <si>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</si>
  <si>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</si>
  <si>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</si>
  <si>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</si>
  <si>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</si>
  <si>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</si>
  <si>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</si>
  <si>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</si>
  <si>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</si>
  <si>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</si>
  <si>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</si>
  <si>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</si>
  <si>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</si>
  <si>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</si>
  <si>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</si>
  <si>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</si>
  <si>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</si>
  <si>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</si>
  <si>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</si>
  <si>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</si>
  <si>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</si>
  <si>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</si>
  <si>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</si>
  <si>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</si>
  <si>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</si>
  <si>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</si>
  <si>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</si>
  <si>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</si>
  <si>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</si>
  <si>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</si>
  <si>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</si>
  <si>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</si>
  <si>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</si>
  <si>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</si>
  <si>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</si>
  <si>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</si>
  <si>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</si>
  <si>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</si>
  <si>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</si>
  <si>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</si>
  <si>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</si>
  <si>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</si>
  <si>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</si>
  <si>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</si>
  <si>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</si>
  <si>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</si>
  <si>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</si>
  <si>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</si>
  <si>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</si>
  <si>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</si>
  <si>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</si>
  <si>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</si>
  <si>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</si>
  <si>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</si>
  <si>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</si>
  <si>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</si>
  <si>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</si>
  <si>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</si>
  <si>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</si>
  <si>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</si>
  <si>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</si>
  <si>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</si>
  <si>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</si>
  <si>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</si>
  <si>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</si>
  <si>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</si>
  <si>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</si>
  <si>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</si>
  <si>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</si>
  <si>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</si>
  <si>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</si>
  <si>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</si>
  <si>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</si>
  <si>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</si>
  <si>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</si>
  <si>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</si>
  <si>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</si>
  <si>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</si>
  <si>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</si>
  <si>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</si>
  <si>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</si>
  <si>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</si>
  <si>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</si>
  <si>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</si>
  <si>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</si>
  <si>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</si>
  <si>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</si>
  <si>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</si>
  <si>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</si>
  <si>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</si>
  <si>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</si>
  <si>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</si>
  <si>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</si>
  <si>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</si>
  <si>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</si>
  <si>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</si>
  <si>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</si>
  <si>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</si>
  <si>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</si>
  <si>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</si>
  <si>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</si>
  <si>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</si>
  <si>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</si>
  <si>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</si>
  <si>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</si>
  <si>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</si>
  <si>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</si>
  <si>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</si>
  <si>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</si>
  <si>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</si>
  <si>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</si>
  <si>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</si>
  <si>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</si>
  <si>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</si>
  <si>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</si>
  <si>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</si>
  <si>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</si>
  <si>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</si>
  <si>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</si>
  <si>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</si>
  <si>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</si>
  <si>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</si>
  <si>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</si>
  <si>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</si>
  <si>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</si>
  <si>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</si>
  <si>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</si>
  <si>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</si>
  <si>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</si>
  <si>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</si>
  <si>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</si>
  <si>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</si>
  <si>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</si>
  <si>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</si>
  <si>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</si>
  <si>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</si>
  <si>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</si>
  <si>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</si>
  <si>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</si>
  <si>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</si>
  <si>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</si>
  <si>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</si>
  <si>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</si>
  <si>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</si>
  <si>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</si>
  <si>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</si>
  <si>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</si>
  <si>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</si>
  <si>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</si>
  <si>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</si>
  <si>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</si>
  <si>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</si>
  <si>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</si>
  <si>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</si>
  <si>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</si>
  <si>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</si>
  <si>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</si>
  <si>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</si>
  <si>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</si>
  <si>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</si>
  <si>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</si>
  <si>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</si>
  <si>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</si>
  <si>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</si>
  <si>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</si>
  <si>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</si>
  <si>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</si>
  <si>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</si>
  <si>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</si>
  <si>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</si>
  <si>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</si>
  <si>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</si>
  <si>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</si>
  <si>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</si>
  <si>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</si>
  <si>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</si>
  <si>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</si>
  <si>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</si>
  <si>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</si>
  <si>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</si>
  <si>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</si>
  <si>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</si>
  <si>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</si>
  <si>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</si>
  <si>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</si>
  <si>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</si>
  <si>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</si>
  <si>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</si>
  <si>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</si>
  <si>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</si>
  <si>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</si>
  <si>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</si>
  <si>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</si>
  <si>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</si>
  <si>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</si>
  <si>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</si>
  <si>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</si>
  <si>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</si>
  <si>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</si>
  <si>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</si>
  <si>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</si>
  <si>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</si>
  <si>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</si>
  <si>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</si>
  <si>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</si>
  <si>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</si>
  <si>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</si>
  <si>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</si>
  <si>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</si>
  <si>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</si>
  <si>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</si>
  <si>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</si>
  <si>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</si>
  <si>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</si>
  <si>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</si>
  <si>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</si>
  <si>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</si>
  <si>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</si>
  <si>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</si>
  <si>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</si>
  <si>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</si>
  <si>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</si>
  <si>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</si>
  <si>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</si>
  <si>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</si>
  <si>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</si>
  <si>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</si>
  <si>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</si>
  <si>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</si>
  <si>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</si>
  <si>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</si>
  <si>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</si>
  <si>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</si>
  <si>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</si>
  <si>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</si>
  <si>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</si>
  <si>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</si>
  <si>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</si>
  <si>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</si>
  <si>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</si>
  <si>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</si>
  <si>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</si>
  <si>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</si>
  <si>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</si>
  <si>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</si>
  <si>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</si>
  <si>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</si>
  <si>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</si>
  <si>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</si>
  <si>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</si>
  <si>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</si>
  <si>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</si>
  <si>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</si>
  <si>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</si>
  <si>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</si>
  <si>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</si>
  <si>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</si>
  <si>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</si>
  <si>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</si>
  <si>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</si>
  <si>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</si>
  <si>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</si>
  <si>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</si>
  <si>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</si>
  <si>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</si>
  <si>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</si>
  <si>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</si>
  <si>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</si>
  <si>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</si>
  <si>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</si>
  <si>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</si>
  <si>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</si>
  <si>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</si>
  <si>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</si>
  <si>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</si>
  <si>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</si>
  <si>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</si>
  <si>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</si>
  <si>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</si>
  <si>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</si>
  <si>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</si>
  <si>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</si>
  <si>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</si>
  <si>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</si>
  <si>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</si>
  <si>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</si>
  <si>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</si>
  <si>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</si>
  <si>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</si>
  <si>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</si>
  <si>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</si>
  <si>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</si>
  <si>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</si>
  <si>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</si>
  <si>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</si>
  <si>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</si>
  <si>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</si>
  <si>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</si>
  <si>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</si>
  <si>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</si>
  <si>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</si>
  <si>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</si>
  <si>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</si>
  <si>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</si>
  <si>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</si>
  <si>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</si>
  <si>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</si>
  <si>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</si>
  <si>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</si>
  <si>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</si>
  <si>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</si>
  <si>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</si>
  <si>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</si>
  <si>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</si>
  <si>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</si>
  <si>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</si>
  <si>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</si>
  <si>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</si>
  <si>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</si>
  <si>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</si>
  <si>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</si>
  <si>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</si>
  <si>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</si>
  <si>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</si>
  <si>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</si>
  <si>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</si>
  <si>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</si>
  <si>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</si>
  <si>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</si>
  <si>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</si>
  <si>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</si>
  <si>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</si>
  <si>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</si>
  <si>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</si>
  <si>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</si>
  <si>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</si>
  <si>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</si>
  <si>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</si>
  <si>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</si>
  <si>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</si>
  <si>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</si>
  <si>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</si>
  <si>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</si>
  <si>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</si>
  <si>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</si>
  <si>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</si>
  <si>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</si>
  <si>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</si>
  <si>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</si>
  <si>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</si>
  <si>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</si>
  <si>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</si>
  <si>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</si>
  <si>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</si>
  <si>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</si>
  <si>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</si>
  <si>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</si>
  <si>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</si>
  <si>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</si>
  <si>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</si>
  <si>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</si>
  <si>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</si>
  <si>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</si>
  <si>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</si>
  <si>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</si>
  <si>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</si>
  <si>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</si>
  <si>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</si>
  <si>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</si>
  <si>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</si>
  <si>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</si>
  <si>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</si>
  <si>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</si>
  <si>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</si>
  <si>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</si>
  <si>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</si>
  <si>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</si>
  <si>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</si>
  <si>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</si>
  <si>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</si>
  <si>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</si>
  <si>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</si>
  <si>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</si>
  <si>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</si>
  <si>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</si>
  <si>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</si>
  <si>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</si>
  <si>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</si>
  <si>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</si>
  <si>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</si>
  <si>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</si>
  <si>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</si>
  <si>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</si>
  <si>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</si>
  <si>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</si>
  <si>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</si>
  <si>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</si>
  <si>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</si>
  <si>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</si>
  <si>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</si>
  <si>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</si>
  <si>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</si>
  <si>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</si>
  <si>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</si>
  <si>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</si>
  <si>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</si>
  <si>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</si>
  <si>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</si>
  <si>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</si>
  <si>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</si>
  <si>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</si>
  <si>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</si>
  <si>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</si>
  <si>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</si>
  <si>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</si>
  <si>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</si>
  <si>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</si>
  <si>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</si>
  <si>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</si>
  <si>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</si>
  <si>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</si>
  <si>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</si>
  <si>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</si>
  <si>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</si>
  <si>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</si>
  <si>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</si>
  <si>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</si>
  <si>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</si>
  <si>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</si>
  <si>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</si>
  <si>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</si>
  <si>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</si>
  <si>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</si>
  <si>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</si>
  <si>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</si>
  <si>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</si>
  <si>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</si>
  <si>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</si>
  <si>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</si>
  <si>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</si>
  <si>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</si>
  <si>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</si>
  <si>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</si>
  <si>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</si>
  <si>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</si>
  <si>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</si>
  <si>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</si>
  <si>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</si>
  <si>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</si>
  <si>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</si>
  <si>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</si>
  <si>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</si>
  <si>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</si>
  <si>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</si>
  <si>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</si>
  <si>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</si>
  <si>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</si>
  <si>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</si>
  <si>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</si>
  <si>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</si>
  <si>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</si>
  <si>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</si>
  <si>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</si>
  <si>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</si>
  <si>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</si>
  <si>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</si>
  <si>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</si>
  <si>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</si>
  <si>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</si>
  <si>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</si>
  <si>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</si>
  <si>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</si>
  <si>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</si>
  <si>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</si>
  <si>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</si>
  <si>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</si>
  <si>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</si>
  <si>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</si>
  <si>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</si>
  <si>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</si>
  <si>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</si>
  <si>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</si>
  <si>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</si>
  <si>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</si>
  <si>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</si>
  <si>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</si>
  <si>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</si>
  <si>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</si>
  <si>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</si>
  <si>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</si>
  <si>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</si>
  <si>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</si>
  <si>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</si>
  <si>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</si>
  <si>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</si>
  <si>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</si>
  <si>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</si>
  <si>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</si>
  <si>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</si>
  <si>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</si>
  <si>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</si>
  <si>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</si>
  <si>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</si>
  <si>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</si>
  <si>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</si>
  <si>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</si>
  <si>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</si>
  <si>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</si>
  <si>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</si>
  <si>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</si>
  <si>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</si>
  <si>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</si>
  <si>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</si>
  <si>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</si>
  <si>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</si>
  <si>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</si>
  <si>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</si>
  <si>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</si>
  <si>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</si>
  <si>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</si>
  <si>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</si>
  <si>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</si>
  <si>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</si>
  <si>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</si>
  <si>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</si>
  <si>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</si>
  <si>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</si>
  <si>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</si>
  <si>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</si>
  <si>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</si>
  <si>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</si>
  <si>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</si>
  <si>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</si>
  <si>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</si>
  <si>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</si>
  <si>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</si>
  <si>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</si>
  <si>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</si>
  <si>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</si>
  <si>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</si>
  <si>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</si>
  <si>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</si>
  <si>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</si>
  <si>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</si>
  <si>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</si>
  <si>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</si>
  <si>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</si>
  <si>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</si>
  <si>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</si>
  <si>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</si>
  <si>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</si>
  <si>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</si>
  <si>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</si>
  <si>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</si>
  <si>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</si>
  <si>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</si>
  <si>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</si>
  <si>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</si>
  <si>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</si>
  <si>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</si>
  <si>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</si>
  <si>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</si>
  <si>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</si>
  <si>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</si>
  <si>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</si>
  <si>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</si>
  <si>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</si>
  <si>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</si>
  <si>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</si>
  <si>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</si>
  <si>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</si>
  <si>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</si>
  <si>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</si>
  <si>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</si>
  <si>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</si>
  <si>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</si>
  <si>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</si>
  <si>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</si>
  <si>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</si>
  <si>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</si>
  <si>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</si>
  <si>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</si>
  <si>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</si>
  <si>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</si>
  <si>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</si>
  <si>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</si>
  <si>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</si>
  <si>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</si>
  <si>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</si>
  <si>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</si>
  <si>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</si>
  <si>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</si>
  <si>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</si>
  <si>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</si>
  <si>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</si>
  <si>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</si>
  <si>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</si>
  <si>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</si>
  <si>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</si>
  <si>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</si>
  <si>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</si>
  <si>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</si>
  <si>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</si>
  <si>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</si>
  <si>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</si>
  <si>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</si>
  <si>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</si>
  <si>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</si>
  <si>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</si>
  <si>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</si>
  <si>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</si>
  <si>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</si>
  <si>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</si>
  <si>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</si>
  <si>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</si>
  <si>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</si>
  <si>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</si>
  <si>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</si>
  <si>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</si>
  <si>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</si>
  <si>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</si>
  <si>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</si>
  <si>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</si>
  <si>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</si>
  <si>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</si>
  <si>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</si>
  <si>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</si>
  <si>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</si>
  <si>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</si>
  <si>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</si>
  <si>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</si>
  <si>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</si>
  <si>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</si>
  <si>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</si>
  <si>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</si>
  <si>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</si>
  <si>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</si>
  <si>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</si>
  <si>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</si>
  <si>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</si>
  <si>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</si>
  <si>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</si>
  <si>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</si>
  <si>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</si>
  <si>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</si>
  <si>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</si>
  <si>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</si>
  <si>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</si>
  <si>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</si>
  <si>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</si>
  <si>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</si>
  <si>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</si>
  <si>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</si>
  <si>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</si>
  <si>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</si>
  <si>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</si>
  <si>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</si>
  <si>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</si>
  <si>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</si>
  <si>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</si>
  <si>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</si>
  <si>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</si>
  <si>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</si>
  <si>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</si>
  <si>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</si>
  <si>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</si>
  <si>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</si>
  <si>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</si>
  <si>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</si>
  <si>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</si>
  <si>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</si>
  <si>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</si>
  <si>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</si>
  <si>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</si>
  <si>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</si>
  <si>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</si>
  <si>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</si>
  <si>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</si>
  <si>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</si>
  <si>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</si>
  <si>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</si>
  <si>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</si>
  <si>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</si>
  <si>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</si>
  <si>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</si>
  <si>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</si>
  <si>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</si>
  <si>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</si>
  <si>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</si>
  <si>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</si>
  <si>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</si>
  <si>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</si>
  <si>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</si>
  <si>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</si>
  <si>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</si>
  <si>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</si>
  <si>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</si>
  <si>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</si>
  <si>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</si>
  <si>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</si>
  <si>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</si>
  <si>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</si>
  <si>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</si>
  <si>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</si>
  <si>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</si>
  <si>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</si>
  <si>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</si>
  <si>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</si>
  <si>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</si>
  <si>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</si>
  <si>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</si>
  <si>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</si>
  <si>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</si>
  <si>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</si>
  <si>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</si>
  <si>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</si>
  <si>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</si>
  <si>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</si>
  <si>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</si>
  <si>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</si>
  <si>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</si>
  <si>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</si>
  <si>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</si>
  <si>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</si>
  <si>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</si>
  <si>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</si>
  <si>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</si>
  <si>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</si>
  <si>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</si>
  <si>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</si>
  <si>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</si>
  <si>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</si>
  <si>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</si>
  <si>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</si>
  <si>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</si>
  <si>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</si>
  <si>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</si>
  <si>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</si>
  <si>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</si>
  <si>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</si>
  <si>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</si>
  <si>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</si>
  <si>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</si>
  <si>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</si>
  <si>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</si>
  <si>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</si>
  <si>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</si>
  <si>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</si>
  <si>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</si>
  <si>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</si>
  <si>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</si>
  <si>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</si>
  <si>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</si>
  <si>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</si>
  <si>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</si>
  <si>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</si>
  <si>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</si>
  <si>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</si>
  <si>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</si>
  <si>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</si>
  <si>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</si>
  <si>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</si>
  <si>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</si>
  <si>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</si>
  <si>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</si>
  <si>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</si>
  <si>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</si>
  <si>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</si>
  <si>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</si>
  <si>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</si>
  <si>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</si>
  <si>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</si>
  <si>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</si>
  <si>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</si>
  <si>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</si>
  <si>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</si>
  <si>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</si>
  <si>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</si>
  <si>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</si>
  <si>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</si>
  <si>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</si>
  <si>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</si>
  <si>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</si>
  <si>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</si>
  <si>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</si>
  <si>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</si>
  <si>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</si>
  <si>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</si>
  <si>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</si>
  <si>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</si>
  <si>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</si>
  <si>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</si>
  <si>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</si>
  <si>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</si>
  <si>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</si>
  <si>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</si>
  <si>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</si>
  <si>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</si>
  <si>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</si>
  <si>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</si>
  <si>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</si>
  <si>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</si>
  <si>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</si>
  <si>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</si>
  <si>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</si>
  <si>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</si>
  <si>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</si>
  <si>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</si>
  <si>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</si>
  <si>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</si>
  <si>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</si>
  <si>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</si>
  <si>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</si>
  <si>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</si>
  <si>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</si>
  <si>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</si>
  <si>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</si>
  <si>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</si>
  <si>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</si>
  <si>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</si>
  <si>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</si>
  <si>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</si>
  <si>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</si>
  <si>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</si>
  <si>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</si>
  <si>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</si>
  <si>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</si>
  <si>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</si>
  <si>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</si>
  <si>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</si>
  <si>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</si>
  <si>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</si>
  <si>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</si>
  <si>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</si>
  <si>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</si>
  <si>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</si>
  <si>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</si>
  <si>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</si>
  <si>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</si>
  <si>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</si>
  <si>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</si>
  <si>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</si>
  <si>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</si>
  <si>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</si>
  <si>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</si>
  <si>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</si>
  <si>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</si>
  <si>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</si>
  <si>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</si>
  <si>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</si>
  <si>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</si>
  <si>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</si>
  <si>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</si>
  <si>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</si>
  <si>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</si>
  <si>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</si>
  <si>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</si>
  <si>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</si>
  <si>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</si>
  <si>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</si>
  <si>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</si>
  <si>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</si>
  <si>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</si>
  <si>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</si>
  <si>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</si>
  <si>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</si>
  <si>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</si>
  <si>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</si>
  <si>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</si>
  <si>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</si>
  <si>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</si>
  <si>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</si>
  <si>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</si>
  <si>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</si>
  <si>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</si>
  <si>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</si>
  <si>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</si>
  <si>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</si>
  <si>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</si>
  <si>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</si>
  <si>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</si>
  <si>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</si>
  <si>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</si>
  <si>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</si>
  <si>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</si>
  <si>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</si>
  <si>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</si>
  <si>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</si>
  <si>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</si>
  <si>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</si>
  <si>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</si>
  <si>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</si>
  <si>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</si>
  <si>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</si>
  <si>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</si>
  <si>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</si>
  <si>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</si>
  <si>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</si>
  <si>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</si>
  <si>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</si>
  <si>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</si>
  <si>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</si>
  <si>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</si>
  <si>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</si>
  <si>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</si>
  <si>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</si>
  <si>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</si>
  <si>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</si>
  <si>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</si>
  <si>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</si>
  <si>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</si>
  <si>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</si>
  <si>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</si>
  <si>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</si>
  <si>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</si>
  <si>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</si>
  <si>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</si>
  <si>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</si>
  <si>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</si>
  <si>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</si>
  <si>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</si>
  <si>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</si>
  <si>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</si>
  <si>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</si>
  <si>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</si>
  <si>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</si>
  <si>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</si>
  <si>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</si>
  <si>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</si>
  <si>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</si>
  <si>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</si>
  <si>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</si>
  <si>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</si>
  <si>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</si>
  <si>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</si>
  <si>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</si>
  <si>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</si>
  <si>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</si>
  <si>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</si>
  <si>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</si>
  <si>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</si>
  <si>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</si>
  <si>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</si>
  <si>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</si>
  <si>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</si>
  <si>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</si>
  <si>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</si>
  <si>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</si>
  <si>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</si>
  <si>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</si>
  <si>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</si>
  <si>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</si>
  <si>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</si>
  <si>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</si>
  <si>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</si>
  <si>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</si>
  <si>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</si>
  <si>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</si>
  <si>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</si>
  <si>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</si>
  <si>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</si>
  <si>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</si>
  <si>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</si>
  <si>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</si>
  <si>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</si>
  <si>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</si>
  <si>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</si>
  <si>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</si>
  <si>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</si>
  <si>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</si>
  <si>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</si>
  <si>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</si>
  <si>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</si>
  <si>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</si>
  <si>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</si>
  <si>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</si>
  <si>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</si>
  <si>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</si>
  <si>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</si>
  <si>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</si>
  <si>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</si>
  <si>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</si>
  <si>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</si>
  <si>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</si>
  <si>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</si>
  <si>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</si>
  <si>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</si>
  <si>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</si>
  <si>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</si>
  <si>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</si>
  <si>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</si>
  <si>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</si>
  <si>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</si>
  <si>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</si>
  <si>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</si>
  <si>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</si>
  <si>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</si>
  <si>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</si>
  <si>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</si>
  <si>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</si>
  <si>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</si>
  <si>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</si>
  <si>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</si>
  <si>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</si>
  <si>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</si>
  <si>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</si>
  <si>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</si>
  <si>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</si>
  <si>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</si>
  <si>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</si>
  <si>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</si>
  <si>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</si>
  <si>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</si>
  <si>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</si>
  <si>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</si>
  <si>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</si>
  <si>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</si>
  <si>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</si>
  <si>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</si>
  <si>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</si>
  <si>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</si>
  <si>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</si>
  <si>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</si>
  <si>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</si>
  <si>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</si>
  <si>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</si>
  <si>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</si>
  <si>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</si>
  <si>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</si>
  <si>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</si>
  <si>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</si>
  <si>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</si>
  <si>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</si>
  <si>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</si>
  <si>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</si>
  <si>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</si>
  <si>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</si>
  <si>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</si>
  <si>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</si>
  <si>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</si>
  <si>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</si>
  <si>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</si>
  <si>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</si>
  <si>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</si>
  <si>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</si>
  <si>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</si>
  <si>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</si>
  <si>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</si>
  <si>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</si>
  <si>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</si>
  <si>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</si>
  <si>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</si>
  <si>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</si>
  <si>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</si>
  <si>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</si>
  <si>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</si>
  <si>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</si>
  <si>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</si>
  <si>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</si>
  <si>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</si>
  <si>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</si>
  <si>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</si>
  <si>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</si>
  <si>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</si>
  <si>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</si>
  <si>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</si>
  <si>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</si>
  <si>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</si>
  <si>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</si>
  <si>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</si>
  <si>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</si>
  <si>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</si>
  <si>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</si>
  <si>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</si>
  <si>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</si>
  <si>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</si>
  <si>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</si>
  <si>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</si>
  <si>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</si>
  <si>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</si>
  <si>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</si>
  <si>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</si>
  <si>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</si>
  <si>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</si>
  <si>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</si>
  <si>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</si>
  <si>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</si>
  <si>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</si>
  <si>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</si>
  <si>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</si>
  <si>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</si>
  <si>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</si>
  <si>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</si>
  <si>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</si>
  <si>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</si>
  <si>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</si>
  <si>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</si>
  <si>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</si>
  <si>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</si>
  <si>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</si>
  <si>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</si>
  <si>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</si>
  <si>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</si>
  <si>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</si>
  <si>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</si>
  <si>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</si>
  <si>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</si>
  <si>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</si>
  <si>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</si>
  <si>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</si>
  <si>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</si>
  <si>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</si>
  <si>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</si>
  <si>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</si>
  <si>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</si>
  <si>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</si>
  <si>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</si>
  <si>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</si>
  <si>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</si>
  <si>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</si>
  <si>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</si>
  <si>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</si>
  <si>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</si>
  <si>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</si>
  <si>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</si>
  <si>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</si>
  <si>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</si>
  <si>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</si>
  <si>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</si>
  <si>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</si>
  <si>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</si>
  <si>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</si>
  <si>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</si>
  <si>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</si>
  <si>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</si>
  <si>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</si>
  <si>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</si>
  <si>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</si>
  <si>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</si>
  <si>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</si>
  <si>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</si>
  <si>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</si>
  <si>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</si>
  <si>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</si>
  <si>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</si>
  <si>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</si>
  <si>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</si>
  <si>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</si>
  <si>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</si>
  <si>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</si>
  <si>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</si>
  <si>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</si>
  <si>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</si>
  <si>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</si>
  <si>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</si>
  <si>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</si>
  <si>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</si>
  <si>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</si>
  <si>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</si>
  <si>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</si>
  <si>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</si>
  <si>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</si>
  <si>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</si>
  <si>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</si>
  <si>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</si>
  <si>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</si>
  <si>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</si>
  <si>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</si>
  <si>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</si>
  <si>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</si>
  <si>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</si>
  <si>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</si>
  <si>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</si>
  <si>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</si>
  <si>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</si>
  <si>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</si>
  <si>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</si>
  <si>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</si>
  <si>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</si>
  <si>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</si>
  <si>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</si>
  <si>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</si>
  <si>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</si>
  <si>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</si>
  <si>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</si>
  <si>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</si>
  <si>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</si>
  <si>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</si>
  <si>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</si>
  <si>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</si>
  <si>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</si>
  <si>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</si>
  <si>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</si>
  <si>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</si>
  <si>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</si>
  <si>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</si>
  <si>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</si>
  <si>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</si>
  <si>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</si>
  <si>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</si>
  <si>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</si>
  <si>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</si>
  <si>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</si>
  <si>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</si>
  <si>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</si>
  <si>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</si>
  <si>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</si>
  <si>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</si>
  <si>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</si>
  <si>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</si>
  <si>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</si>
  <si>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</si>
  <si>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</si>
  <si>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</si>
  <si>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</si>
  <si>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</si>
  <si>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</si>
  <si>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</si>
  <si>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</si>
  <si>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</si>
  <si>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</si>
  <si>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</si>
  <si>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</si>
  <si>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</si>
  <si>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</si>
  <si>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</si>
  <si>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</si>
  <si>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</si>
  <si>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</si>
  <si>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</si>
  <si>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</si>
  <si>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</si>
  <si>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</si>
  <si>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</si>
  <si>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</si>
  <si>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</si>
  <si>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</si>
  <si>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</si>
  <si>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</si>
  <si>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</si>
  <si>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</si>
  <si>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</si>
  <si>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</si>
  <si>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</si>
  <si>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</si>
  <si>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</si>
  <si>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</si>
  <si>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</si>
  <si>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</si>
  <si>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</si>
  <si>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</si>
  <si>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</si>
  <si>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</si>
  <si>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</si>
  <si>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</si>
  <si>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</si>
  <si>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</si>
  <si>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</si>
  <si>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</si>
  <si>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</si>
  <si>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</si>
  <si>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</si>
  <si>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</si>
  <si>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</si>
  <si>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</si>
  <si>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</si>
  <si>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</si>
  <si>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</si>
  <si>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</si>
  <si>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</si>
  <si>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</si>
  <si>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</si>
  <si>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</si>
  <si>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</si>
  <si>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</si>
  <si>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</si>
  <si>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</si>
  <si>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</si>
  <si>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</si>
  <si>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</si>
  <si>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</si>
  <si>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</si>
  <si>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</si>
  <si>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</si>
  <si>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</si>
  <si>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</si>
  <si>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</si>
  <si>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</si>
  <si>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</si>
  <si>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</si>
  <si>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</si>
  <si>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</si>
  <si>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</si>
  <si>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</si>
  <si>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</si>
  <si>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</si>
  <si>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</si>
  <si>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</si>
  <si>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</si>
  <si>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</si>
  <si>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</si>
  <si>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</si>
  <si>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</si>
  <si>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</si>
  <si>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</si>
  <si>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</si>
  <si>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</si>
  <si>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</si>
  <si>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</si>
  <si>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</si>
  <si>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</si>
  <si>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</si>
  <si>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</si>
  <si>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</si>
  <si>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</si>
  <si>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</si>
  <si>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</si>
  <si>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</si>
  <si>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</si>
  <si>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</si>
  <si>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</si>
  <si>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</si>
  <si>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</si>
  <si>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</si>
  <si>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</si>
  <si>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</si>
  <si>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</si>
  <si>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</si>
  <si>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</si>
  <si>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</si>
  <si>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</si>
  <si>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</si>
  <si>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</si>
  <si>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</si>
  <si>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</si>
  <si>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</si>
  <si>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</si>
  <si>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</si>
  <si>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</si>
  <si>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</si>
  <si>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</si>
  <si>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</si>
  <si>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</si>
  <si>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</si>
  <si>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</si>
  <si>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</si>
  <si>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</si>
  <si>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</si>
  <si>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</si>
  <si>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</si>
  <si>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</si>
  <si>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</si>
  <si>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</si>
  <si>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</si>
  <si>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</si>
  <si>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</si>
  <si>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</si>
  <si>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</si>
  <si>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</si>
  <si>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</si>
  <si>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</si>
  <si>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</si>
  <si>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</si>
  <si>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</si>
  <si>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</si>
  <si>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</si>
  <si>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</si>
  <si>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</si>
  <si>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</si>
  <si>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</si>
  <si>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</si>
  <si>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</si>
  <si>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</si>
  <si>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</si>
  <si>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</si>
  <si>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</si>
  <si>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</si>
  <si>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</si>
  <si>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</si>
  <si>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</si>
  <si>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</si>
  <si>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</si>
  <si>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</si>
  <si>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</si>
  <si>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</si>
  <si>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</si>
  <si>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</si>
  <si>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</si>
  <si>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</si>
  <si>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</si>
  <si>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</si>
  <si>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</si>
  <si>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</si>
  <si>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</si>
  <si>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</si>
  <si>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</si>
  <si>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</si>
  <si>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</si>
  <si>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</si>
  <si>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</si>
  <si>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</si>
  <si>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</si>
  <si>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</si>
  <si>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</si>
  <si>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</si>
  <si>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</si>
  <si>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</si>
  <si>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</si>
  <si>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</si>
  <si>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</si>
  <si>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</si>
  <si>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</si>
  <si>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</si>
  <si>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</si>
  <si>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</si>
  <si>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</si>
  <si>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</si>
  <si>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</si>
  <si>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</si>
  <si>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</si>
  <si>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</si>
  <si>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</si>
  <si>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</si>
  <si>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</si>
  <si>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</si>
  <si>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</si>
  <si>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</si>
  <si>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</si>
  <si>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</si>
  <si>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</si>
  <si>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</si>
  <si>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</si>
  <si>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</si>
  <si>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</si>
  <si>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</si>
  <si>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</si>
  <si>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</si>
  <si>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</si>
  <si>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</si>
  <si>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</si>
  <si>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</si>
  <si>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</si>
  <si>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</si>
  <si>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</si>
  <si>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</si>
  <si>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</si>
  <si>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</si>
  <si>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</si>
  <si>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</si>
  <si>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</si>
  <si>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</si>
  <si>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</si>
  <si>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</si>
  <si>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</si>
  <si>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</si>
  <si>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</si>
  <si>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</si>
  <si>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</si>
  <si>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</si>
  <si>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</si>
  <si>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</si>
  <si>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</si>
  <si>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</si>
  <si>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</si>
  <si>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</si>
  <si>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</si>
  <si>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</si>
  <si>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</si>
  <si>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</si>
  <si>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</si>
  <si>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</si>
  <si>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</si>
  <si>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</si>
  <si>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</si>
  <si>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</si>
  <si>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</si>
  <si>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</si>
  <si>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</si>
  <si>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</si>
  <si>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</si>
  <si>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</si>
  <si>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</si>
  <si>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</si>
  <si>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</si>
  <si>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</si>
  <si>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</si>
  <si>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</si>
  <si>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</si>
  <si>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</si>
  <si>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</si>
  <si>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</si>
  <si>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</si>
  <si>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</si>
  <si>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</si>
  <si>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</si>
  <si>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</si>
  <si>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</si>
  <si>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</si>
  <si>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</si>
  <si>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</si>
  <si>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</si>
  <si>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</si>
  <si>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</si>
  <si>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</si>
  <si>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</si>
  <si>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</si>
  <si>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</si>
  <si>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</si>
  <si>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</si>
  <si>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</si>
  <si>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</si>
  <si>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</si>
  <si>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</si>
  <si>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</si>
  <si>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</si>
  <si>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</si>
  <si>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</si>
  <si>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</si>
  <si>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</si>
  <si>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</si>
  <si>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</si>
  <si>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</si>
  <si>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</si>
  <si>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</si>
  <si>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</si>
  <si>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</si>
  <si>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</si>
  <si>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</si>
  <si>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</si>
  <si>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</si>
  <si>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</si>
  <si>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</si>
  <si>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</si>
  <si>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</si>
  <si>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</si>
  <si>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</si>
  <si>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</si>
  <si>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</si>
  <si>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</si>
  <si>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</si>
  <si>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</si>
  <si>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</si>
  <si>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</si>
  <si>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</si>
  <si>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</si>
  <si>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</si>
  <si>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</si>
  <si>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</si>
  <si>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</si>
  <si>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</si>
  <si>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</si>
  <si>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</si>
  <si>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</si>
  <si>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</si>
  <si>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</si>
  <si>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</si>
  <si>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</si>
  <si>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</si>
  <si>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</si>
  <si>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</si>
  <si>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</si>
  <si>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</si>
  <si>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</si>
  <si>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</si>
  <si>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</si>
  <si>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</si>
  <si>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</si>
  <si>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</si>
  <si>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</si>
  <si>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</si>
  <si>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</si>
  <si>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</si>
  <si>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</si>
  <si>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</si>
  <si>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</si>
  <si>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</si>
  <si>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</si>
  <si>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</si>
  <si>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</si>
  <si>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</si>
  <si>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</si>
  <si>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</si>
  <si>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</si>
  <si>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</si>
  <si>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</si>
  <si>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</si>
  <si>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</si>
  <si>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</si>
  <si>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</si>
  <si>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</si>
  <si>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</si>
  <si>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</si>
  <si>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</si>
  <si>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</si>
  <si>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</si>
  <si>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</si>
  <si>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</si>
  <si>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</si>
  <si>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</si>
  <si>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</si>
  <si>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</si>
  <si>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</si>
  <si>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</si>
  <si>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</si>
  <si>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</si>
  <si>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</si>
  <si>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</si>
  <si>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</si>
  <si>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</si>
  <si>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</si>
  <si>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</si>
  <si>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</si>
  <si>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</si>
  <si>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</si>
  <si>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</si>
  <si>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</si>
  <si>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</si>
  <si>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</si>
  <si>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</si>
  <si>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</si>
  <si>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</si>
  <si>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</si>
  <si>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</si>
  <si>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</si>
  <si>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</si>
  <si>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</si>
  <si>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</si>
  <si>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</si>
  <si>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</si>
  <si>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</si>
  <si>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</si>
  <si>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</si>
  <si>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</si>
  <si>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</si>
  <si>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</si>
  <si>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</si>
  <si>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</si>
  <si>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</si>
  <si>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</si>
  <si>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</si>
  <si>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</si>
  <si>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</si>
  <si>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</si>
  <si>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</si>
  <si>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</si>
  <si>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</si>
  <si>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</si>
  <si>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</si>
  <si>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</si>
  <si>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</si>
  <si>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</si>
  <si>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</si>
  <si>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</si>
  <si>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</si>
  <si>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</si>
  <si>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</si>
  <si>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</si>
  <si>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</si>
  <si>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</si>
  <si>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</si>
  <si>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</si>
  <si>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</si>
  <si>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</si>
  <si>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</si>
  <si>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</si>
  <si>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</si>
  <si>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</si>
  <si>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</si>
  <si>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</si>
  <si>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</si>
  <si>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</si>
  <si>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</si>
  <si>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</si>
  <si>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</si>
  <si>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</si>
  <si>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</si>
  <si>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</si>
  <si>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</si>
  <si>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</si>
  <si>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</si>
  <si>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</si>
  <si>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</si>
  <si>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</si>
  <si>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</si>
  <si>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</si>
  <si>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</si>
  <si>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</si>
  <si>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</si>
  <si>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</si>
  <si>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</si>
  <si>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</si>
  <si>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</si>
  <si>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</si>
  <si>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</si>
  <si>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</si>
  <si>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</si>
  <si>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</si>
  <si>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</si>
  <si>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</si>
  <si>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</si>
  <si>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</si>
  <si>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</si>
  <si>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</si>
  <si>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</si>
  <si>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</si>
  <si>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</si>
  <si>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</si>
  <si>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</si>
  <si>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</si>
  <si>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</si>
  <si>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</si>
  <si>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</si>
  <si>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</si>
  <si>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</si>
  <si>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</si>
  <si>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</si>
  <si>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</si>
  <si>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</si>
  <si>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</si>
  <si>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</si>
  <si>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</si>
  <si>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</si>
  <si>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</si>
  <si>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</si>
  <si>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</si>
  <si>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</si>
  <si>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</si>
  <si>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</si>
  <si>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</si>
  <si>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</si>
  <si>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</si>
  <si>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</si>
  <si>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</si>
  <si>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</si>
  <si>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</si>
  <si>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</si>
  <si>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</si>
  <si>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</si>
  <si>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</si>
  <si>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</si>
  <si>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</si>
  <si>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</si>
  <si>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</si>
  <si>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</si>
  <si>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</si>
  <si>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</si>
  <si>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</si>
  <si>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</si>
  <si>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</si>
  <si>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</si>
  <si>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</si>
  <si>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</si>
  <si>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</si>
  <si>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</si>
  <si>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</si>
  <si>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</si>
  <si>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</si>
  <si>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</si>
  <si>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</si>
  <si>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</si>
  <si>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</si>
  <si>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</si>
  <si>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</si>
  <si>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</si>
  <si>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</si>
  <si>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</si>
  <si>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</si>
  <si>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</si>
  <si>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</si>
  <si>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</si>
  <si>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</si>
  <si>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</si>
  <si>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</si>
  <si>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</si>
  <si>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</si>
  <si>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</si>
  <si>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</si>
  <si>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</si>
  <si>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</si>
  <si>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</si>
  <si>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</si>
  <si>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</si>
  <si>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</si>
  <si>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</si>
  <si>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</si>
  <si>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</si>
  <si>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</si>
  <si>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</si>
  <si>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</si>
  <si>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</si>
  <si>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</si>
  <si>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</si>
  <si>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</si>
  <si>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</si>
  <si>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</si>
  <si>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</si>
  <si>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</si>
  <si>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</si>
  <si>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</si>
  <si>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</si>
  <si>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</si>
  <si>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</si>
  <si>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</si>
  <si>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</si>
  <si>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</si>
  <si>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</si>
  <si>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</si>
  <si>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</si>
  <si>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</si>
  <si>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</si>
  <si>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</si>
  <si>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</si>
  <si>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</si>
  <si>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</si>
  <si>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</si>
  <si>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</si>
  <si>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</si>
  <si>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</si>
  <si>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</si>
  <si>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</si>
  <si>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</si>
  <si>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</si>
  <si>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</si>
  <si>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</si>
  <si>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</si>
  <si>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</si>
  <si>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</si>
  <si>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</si>
  <si>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</si>
  <si>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</si>
  <si>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</si>
  <si>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</si>
  <si>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</si>
  <si>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</si>
  <si>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</si>
  <si>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</si>
  <si>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</si>
  <si>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</si>
  <si>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</si>
  <si>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</si>
  <si>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</si>
  <si>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</si>
  <si>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</si>
  <si>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</si>
  <si>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</si>
  <si>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</si>
  <si>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</si>
  <si>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</si>
  <si>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</si>
  <si>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</si>
  <si>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</si>
  <si>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</si>
  <si>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</si>
  <si>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</si>
  <si>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</si>
  <si>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</si>
  <si>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</si>
  <si>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</si>
  <si>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</si>
  <si>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</si>
  <si>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</si>
  <si>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</si>
  <si>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</si>
  <si>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</si>
  <si>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</si>
  <si>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</si>
  <si>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</si>
  <si>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</si>
  <si>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</si>
  <si>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</si>
  <si>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</si>
  <si>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</si>
  <si>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</si>
  <si>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</si>
  <si>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</si>
  <si>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</si>
  <si>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</si>
  <si>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</si>
  <si>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</si>
  <si>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</si>
  <si>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</si>
  <si>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</si>
  <si>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</si>
  <si>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</si>
  <si>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</si>
  <si>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</si>
  <si>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</si>
  <si>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</si>
  <si>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</si>
  <si>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</si>
  <si>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</si>
  <si>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</si>
  <si>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</si>
  <si>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</si>
  <si>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</si>
  <si>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</si>
  <si>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</si>
  <si>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</si>
  <si>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</si>
  <si>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</si>
  <si>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</si>
  <si>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</si>
  <si>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</si>
  <si>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</si>
  <si>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</si>
  <si>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</si>
  <si>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</si>
  <si>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</si>
  <si>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</si>
  <si>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</si>
  <si>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</si>
  <si>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</si>
  <si>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</si>
  <si>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</si>
  <si>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</si>
  <si>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</si>
  <si>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</si>
  <si>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</si>
  <si>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</si>
  <si>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</si>
  <si>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</si>
  <si>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</si>
  <si>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</si>
  <si>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</si>
  <si>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</si>
  <si>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</si>
  <si>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</si>
  <si>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</si>
  <si>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</si>
  <si>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</si>
  <si>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</si>
  <si>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</si>
  <si>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</si>
  <si>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</si>
  <si>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</si>
  <si>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</si>
  <si>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</si>
  <si>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</si>
  <si>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</si>
  <si>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</si>
  <si>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</si>
  <si>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</si>
  <si>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</si>
  <si>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</si>
  <si>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</si>
  <si>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</si>
  <si>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</si>
  <si>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</si>
  <si>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</si>
  <si>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</si>
  <si>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</si>
  <si>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</si>
  <si>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</si>
  <si>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</si>
  <si>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</si>
  <si>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</si>
  <si>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</si>
  <si>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</si>
  <si>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</si>
  <si>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</si>
  <si>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</si>
  <si>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</si>
  <si>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</si>
  <si>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</si>
  <si>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</si>
  <si>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</si>
  <si>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</si>
  <si>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</si>
  <si>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</si>
  <si>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</si>
  <si>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</si>
  <si>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</si>
  <si>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</si>
  <si>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</si>
  <si>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</si>
  <si>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</si>
  <si>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</si>
  <si>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</si>
  <si>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</si>
  <si>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</si>
  <si>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</si>
  <si>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</si>
  <si>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</si>
  <si>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</si>
  <si>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</si>
  <si>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</si>
  <si>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</si>
  <si>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</si>
  <si>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</si>
  <si>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</si>
  <si>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</si>
  <si>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</si>
  <si>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</si>
  <si>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</si>
  <si>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</si>
  <si>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</si>
  <si>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</si>
  <si>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</si>
  <si>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</si>
  <si>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</si>
  <si>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</si>
  <si>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</si>
  <si>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</si>
  <si>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</si>
  <si>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</si>
  <si>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</si>
  <si>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</si>
  <si>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</si>
  <si>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</si>
  <si>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</si>
  <si>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</si>
  <si>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</si>
  <si>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</si>
  <si>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</si>
  <si>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</si>
  <si>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</si>
  <si>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</si>
  <si>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</si>
  <si>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</si>
  <si>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</si>
  <si>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</si>
  <si>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</si>
  <si>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</si>
  <si>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</si>
  <si>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</si>
  <si>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</si>
  <si>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</si>
  <si>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</si>
  <si>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</si>
  <si>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</si>
  <si>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</si>
  <si>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</si>
  <si>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</si>
  <si>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</si>
  <si>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</si>
  <si>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</si>
  <si>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</si>
  <si>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</si>
  <si>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</si>
  <si>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</si>
  <si>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</si>
  <si>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</si>
  <si>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</si>
  <si>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</si>
  <si>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</si>
  <si>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</si>
  <si>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</si>
  <si>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</si>
  <si>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</si>
  <si>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</si>
  <si>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</si>
  <si>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</si>
  <si>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</si>
  <si>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</si>
  <si>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</si>
  <si>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</si>
  <si>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</si>
  <si>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</si>
  <si>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</si>
  <si>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</si>
  <si>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</si>
  <si>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</si>
  <si>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</si>
  <si>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</si>
  <si>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</si>
  <si>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</si>
  <si>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</si>
  <si>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</si>
  <si>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</si>
  <si>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</si>
  <si>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</si>
  <si>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</si>
  <si>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</si>
  <si>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</si>
  <si>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</si>
  <si>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</si>
  <si>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</si>
  <si>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</si>
  <si>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</si>
  <si>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</si>
  <si>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United Monolithic Semiconductors</t>
  </si>
  <si>
    <t>20822</t>
  </si>
  <si>
    <t>Julian Seiler</t>
  </si>
  <si>
    <t>Material Compliance representative</t>
  </si>
  <si>
    <t>see smelter list; we believe that our obligation is to identify the smelters on our supply chain diligently</t>
  </si>
  <si>
    <t>Quality Management</t>
  </si>
  <si>
    <t>https://www.ums-rf.com/company/quality-environment/conflict-minerals/</t>
  </si>
  <si>
    <t>recycled/scrap</t>
  </si>
  <si>
    <t>julian.seiler@ums-rf.com</t>
  </si>
  <si>
    <t>+49-7315053011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</si>
</sst>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Protection="1">
      <protection locked="0"/>
    </xf>
    <xf numFmtId="49" fontId="8" fillId="33" borderId="10" xfId="487" applyNumberFormat="1" applyFill="1" applyBorder="1" applyProtection="1">
      <protection locked="0"/>
    </xf>
    <xf numFmtId="49" fontId="8" fillId="33" borderId="37" xfId="487" applyNumberFormat="1" applyFill="1" applyBorder="1" applyProtection="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julian.seiler@ums-ulm.de" TargetMode="External"/><Relationship Id="rId7" Type="http://schemas.openxmlformats.org/officeDocument/2006/relationships/hyperlink" Target="mailto:julian.seiler@ums-rf.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julian.seiler@ums-rf.com" TargetMode="External"/><Relationship Id="rId11" Type="http://schemas.openxmlformats.org/officeDocument/2006/relationships/comments" Target="../comments1.xml"/><Relationship Id="rId5" Type="http://schemas.openxmlformats.org/officeDocument/2006/relationships/hyperlink" Target="https://www.ums-rf.com/company/quality-environment/conflict-minerals/" TargetMode="External"/><Relationship Id="rId10" Type="http://schemas.openxmlformats.org/officeDocument/2006/relationships/vmlDrawing" Target="../drawings/vmlDrawing1.vml"/><Relationship Id="rId4" Type="http://schemas.openxmlformats.org/officeDocument/2006/relationships/hyperlink" Target="mailto:julian.seiler@ums-ulm.de"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20">
      <c r="A13" s="351"/>
      <c r="B13" s="2">
        <v>1</v>
      </c>
      <c r="C13" s="37" t="s">
        <v>1111</v>
      </c>
      <c r="D13" s="39" t="s">
        <v>899</v>
      </c>
      <c r="E13" s="196" t="s">
        <v>876</v>
      </c>
      <c r="F13" s="196"/>
      <c r="G13" s="34"/>
    </row>
    <row r="14" spans="1:7" ht="30">
      <c r="A14" s="351"/>
      <c r="B14" s="2">
        <v>2</v>
      </c>
      <c r="C14" s="37" t="s">
        <v>1111</v>
      </c>
      <c r="D14" s="39" t="s">
        <v>1048</v>
      </c>
      <c r="E14" s="196" t="s">
        <v>540</v>
      </c>
      <c r="F14" s="196" t="s">
        <v>541</v>
      </c>
      <c r="G14" s="34"/>
    </row>
    <row r="15" spans="1:7" ht="89.15"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150000000000006"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5"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99999999999999" customHeight="1">
      <c r="A28" s="351"/>
      <c r="B28" s="364"/>
      <c r="C28" s="358"/>
      <c r="D28" s="361"/>
      <c r="E28" s="349"/>
      <c r="F28" s="198" t="s">
        <v>62</v>
      </c>
      <c r="G28" s="34"/>
    </row>
    <row r="29" spans="1:7" ht="74.5" customHeight="1">
      <c r="A29" s="351"/>
      <c r="B29" s="364"/>
      <c r="C29" s="358"/>
      <c r="D29" s="361"/>
      <c r="E29" s="349"/>
      <c r="F29" s="198" t="s">
        <v>63</v>
      </c>
      <c r="G29" s="34"/>
    </row>
    <row r="30" spans="1:7" ht="62.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5" customHeight="1">
      <c r="A33" s="351"/>
      <c r="B33" s="364"/>
      <c r="C33" s="358"/>
      <c r="D33" s="361"/>
      <c r="E33" s="349"/>
      <c r="F33" s="198" t="s">
        <v>67</v>
      </c>
      <c r="G33" s="34"/>
    </row>
    <row r="34" spans="1:7" ht="89.15" customHeight="1">
      <c r="A34" s="351"/>
      <c r="B34" s="364"/>
      <c r="C34" s="358"/>
      <c r="D34" s="361"/>
      <c r="E34" s="349"/>
      <c r="F34" s="198" t="s">
        <v>69</v>
      </c>
      <c r="G34" s="34"/>
    </row>
    <row r="35" spans="1:7" ht="29.15" customHeight="1">
      <c r="A35" s="351"/>
      <c r="B35" s="364"/>
      <c r="C35" s="358"/>
      <c r="D35" s="361"/>
      <c r="E35" s="349"/>
      <c r="F35" s="198" t="s">
        <v>70</v>
      </c>
      <c r="G35" s="34"/>
    </row>
    <row r="36" spans="1:7" ht="111">
      <c r="A36" s="351"/>
      <c r="B36" s="365"/>
      <c r="C36" s="359"/>
      <c r="D36" s="362"/>
      <c r="E36" s="350"/>
      <c r="F36" s="199" t="s">
        <v>71</v>
      </c>
      <c r="G36" s="34"/>
    </row>
    <row r="37" spans="1:7" ht="100">
      <c r="A37" s="351"/>
      <c r="B37" s="171">
        <v>3.01</v>
      </c>
      <c r="C37" s="172" t="s">
        <v>72</v>
      </c>
      <c r="D37" s="39" t="s">
        <v>2363</v>
      </c>
      <c r="E37" s="200" t="s">
        <v>1351</v>
      </c>
      <c r="F37" s="201" t="s">
        <v>1457</v>
      </c>
      <c r="G37" s="34"/>
    </row>
    <row r="38" spans="1:7" ht="90">
      <c r="A38" s="351"/>
      <c r="B38" s="171">
        <v>3.02</v>
      </c>
      <c r="C38" s="172" t="s">
        <v>1384</v>
      </c>
      <c r="D38" s="39" t="s">
        <v>2364</v>
      </c>
      <c r="E38" s="200" t="s">
        <v>1399</v>
      </c>
      <c r="F38" s="201" t="s">
        <v>1458</v>
      </c>
      <c r="G38" s="34"/>
    </row>
    <row r="39" spans="1:7" ht="80">
      <c r="A39" s="351"/>
      <c r="B39" s="182">
        <v>4</v>
      </c>
      <c r="C39" s="181" t="s">
        <v>1554</v>
      </c>
      <c r="D39" s="39" t="s">
        <v>2365</v>
      </c>
      <c r="E39" s="37" t="s">
        <v>2307</v>
      </c>
      <c r="F39" s="37" t="s">
        <v>1555</v>
      </c>
      <c r="G39" s="34"/>
    </row>
    <row r="40" spans="1:7" ht="50">
      <c r="A40" s="351"/>
      <c r="B40" s="171">
        <v>4.01</v>
      </c>
      <c r="C40" s="181" t="s">
        <v>1554</v>
      </c>
      <c r="D40" s="39" t="s">
        <v>2367</v>
      </c>
      <c r="E40" s="37" t="s">
        <v>2321</v>
      </c>
      <c r="F40" s="37" t="s">
        <v>2326</v>
      </c>
      <c r="G40" s="34"/>
    </row>
    <row r="41" spans="1:7" ht="50">
      <c r="A41" s="351"/>
      <c r="B41" s="171" t="s">
        <v>2354</v>
      </c>
      <c r="C41" s="181" t="s">
        <v>1554</v>
      </c>
      <c r="D41" s="39" t="s">
        <v>2366</v>
      </c>
      <c r="E41" s="37" t="s">
        <v>2357</v>
      </c>
      <c r="F41" s="37" t="s">
        <v>2355</v>
      </c>
      <c r="G41" s="34"/>
    </row>
    <row r="42" spans="1:7" ht="50">
      <c r="A42" s="351"/>
      <c r="B42" s="171" t="s">
        <v>2399</v>
      </c>
      <c r="C42" s="181" t="s">
        <v>1554</v>
      </c>
      <c r="D42" s="39" t="s">
        <v>2406</v>
      </c>
      <c r="E42" s="37" t="s">
        <v>2356</v>
      </c>
      <c r="F42" s="37" t="s">
        <v>2400</v>
      </c>
      <c r="G42" s="34"/>
    </row>
    <row r="43" spans="1:7" ht="110">
      <c r="A43" s="351"/>
      <c r="B43" s="193">
        <v>4.0999999999999996</v>
      </c>
      <c r="C43" s="181" t="s">
        <v>2405</v>
      </c>
      <c r="D43" s="194">
        <v>42867</v>
      </c>
      <c r="E43" s="202" t="s">
        <v>2408</v>
      </c>
      <c r="F43" s="37" t="s">
        <v>2407</v>
      </c>
      <c r="G43" s="34"/>
    </row>
    <row r="44" spans="1:7" ht="70">
      <c r="A44" s="351"/>
      <c r="B44" s="193">
        <v>4.2</v>
      </c>
      <c r="C44" s="181" t="s">
        <v>2405</v>
      </c>
      <c r="D44" s="194">
        <v>42704</v>
      </c>
      <c r="E44" s="202" t="s">
        <v>2625</v>
      </c>
      <c r="F44" s="37" t="s">
        <v>2598</v>
      </c>
      <c r="G44" s="34"/>
    </row>
    <row r="45" spans="1:7" ht="130">
      <c r="A45" s="351"/>
      <c r="B45" s="243">
        <v>5</v>
      </c>
      <c r="C45" s="181" t="s">
        <v>2405</v>
      </c>
      <c r="D45" s="194">
        <v>42867</v>
      </c>
      <c r="E45" s="202" t="s">
        <v>13032</v>
      </c>
      <c r="F45" s="37" t="s">
        <v>12754</v>
      </c>
      <c r="G45" s="34"/>
    </row>
    <row r="46" spans="1:7" ht="30">
      <c r="A46" s="351"/>
      <c r="B46" s="193">
        <v>5.01</v>
      </c>
      <c r="C46" s="181" t="s">
        <v>2405</v>
      </c>
      <c r="D46" s="194">
        <v>42907</v>
      </c>
      <c r="E46" s="202" t="s">
        <v>13052</v>
      </c>
      <c r="F46" s="37" t="s">
        <v>12754</v>
      </c>
      <c r="G46" s="34"/>
    </row>
    <row r="47" spans="1:7" ht="60">
      <c r="A47" s="351"/>
      <c r="B47" s="193">
        <v>5.0999999999999996</v>
      </c>
      <c r="C47" s="181" t="s">
        <v>2405</v>
      </c>
      <c r="D47" s="194">
        <v>43070</v>
      </c>
      <c r="E47" s="202" t="s">
        <v>13247</v>
      </c>
      <c r="F47" s="37" t="s">
        <v>13248</v>
      </c>
      <c r="G47" s="34"/>
    </row>
    <row r="48" spans="1:7" ht="50">
      <c r="A48" s="351"/>
      <c r="B48" s="193">
        <v>5.1100000000000003</v>
      </c>
      <c r="C48" s="181" t="s">
        <v>13489</v>
      </c>
      <c r="D48" s="194">
        <v>43217</v>
      </c>
      <c r="E48" s="202" t="s">
        <v>13617</v>
      </c>
      <c r="F48" s="37" t="s">
        <v>13523</v>
      </c>
      <c r="G48" s="34"/>
    </row>
    <row r="49" spans="1:7" ht="50">
      <c r="A49" s="351"/>
      <c r="B49" s="193">
        <v>5.12</v>
      </c>
      <c r="C49" s="181" t="s">
        <v>13489</v>
      </c>
      <c r="D49" s="194">
        <v>43581</v>
      </c>
      <c r="E49" s="202" t="s">
        <v>13617</v>
      </c>
      <c r="F49" s="37" t="s">
        <v>14191</v>
      </c>
      <c r="G49" s="34"/>
    </row>
    <row r="50" spans="1:7" ht="70">
      <c r="A50" s="351"/>
      <c r="B50" s="243">
        <v>6</v>
      </c>
      <c r="C50" s="181" t="s">
        <v>13489</v>
      </c>
      <c r="D50" s="194">
        <v>43964</v>
      </c>
      <c r="E50" s="202" t="s">
        <v>14433</v>
      </c>
      <c r="F50" s="37" t="s">
        <v>14204</v>
      </c>
      <c r="G50" s="34"/>
    </row>
    <row r="51" spans="1:7" ht="40">
      <c r="A51" s="351"/>
      <c r="B51" s="193">
        <v>6.01</v>
      </c>
      <c r="C51" s="181" t="s">
        <v>13489</v>
      </c>
      <c r="D51" s="194">
        <v>43970</v>
      </c>
      <c r="E51" s="202" t="s">
        <v>15503</v>
      </c>
      <c r="F51" s="202" t="s">
        <v>14204</v>
      </c>
      <c r="G51" s="34"/>
    </row>
    <row r="52" spans="1:7" ht="14" thickBot="1">
      <c r="A52" s="352"/>
      <c r="B52" s="353" t="str">
        <f ca="1">OFFSET(L!$C$1,MATCH("General"&amp;"Cpy",L!$A:$A,0)-1,SL,,)</f>
        <v>© 2020 Responsible Minerals Initiative. All rights reserved.</v>
      </c>
      <c r="C52" s="353"/>
      <c r="D52" s="353"/>
      <c r="E52" s="353"/>
      <c r="F52" s="353"/>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90" zoomScaleNormal="90" zoomScalePageLayoutView="70" workbookViewId="0">
      <selection activeCell="Z20" sqref="Z20"/>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2" t="s">
        <v>15507</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2" t="s">
        <v>15511</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2"/>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2" t="s">
        <v>15508</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0" t="s">
        <v>15514</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2" t="s">
        <v>15515</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2" t="s">
        <v>15508</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2" t="s">
        <v>15509</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0" t="s">
        <v>15514</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433" t="s">
        <v>15515</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6">
        <v>44299</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8" t="s">
        <v>498</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t="s">
        <v>498</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t="s">
        <v>500</v>
      </c>
      <c r="E40" s="379"/>
      <c r="F40" s="58"/>
      <c r="G40" s="380" t="s">
        <v>15510</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8" t="s">
        <v>498</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99">
        <v>1</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9">
        <v>1</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6" t="s">
        <v>498</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15512</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display="julian.seiler@ums-ulm.de"/>
    <hyperlink ref="D20" r:id="rId4" display="julian.seiler@ums-ulm.de"/>
    <hyperlink ref="G77" r:id="rId5"/>
    <hyperlink ref="D16:J16" r:id="rId6" display="julian.seiler@ums-rf.com"/>
    <hyperlink ref="D20:J20" r:id="rId7" display="julian.seiler@ums-rf.com"/>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5" zoomScaleNormal="75" zoomScalePageLayoutView="55" workbookViewId="0">
      <pane ySplit="4" topLeftCell="A5" activePane="bottomLeft" state="frozen"/>
      <selection pane="bottomLeft" activeCell="L3" sqref="L3"/>
    </sheetView>
  </sheetViews>
  <sheetFormatPr baseColWidth="10"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s="332" t="s">
        <v>755</v>
      </c>
      <c r="B5" s="217" t="s">
        <v>1153</v>
      </c>
      <c r="C5" s="221" t="s">
        <v>2670</v>
      </c>
      <c r="D5" s="283"/>
      <c r="E5" s="217" t="s">
        <v>1118</v>
      </c>
      <c r="F5" s="217" t="s">
        <v>755</v>
      </c>
      <c r="G5" s="217" t="s">
        <v>13577</v>
      </c>
      <c r="H5" s="218">
        <v>0</v>
      </c>
      <c r="I5" s="219" t="s">
        <v>1709</v>
      </c>
      <c r="J5" s="219" t="s">
        <v>3305</v>
      </c>
      <c r="K5" s="273"/>
      <c r="L5" s="273"/>
      <c r="M5" s="273"/>
      <c r="N5" s="273"/>
      <c r="O5" s="273"/>
      <c r="P5" s="220"/>
      <c r="Q5" s="274"/>
      <c r="R5" s="217"/>
      <c r="S5" s="225"/>
      <c r="T5" s="225"/>
      <c r="U5" s="241"/>
      <c r="V5" s="275"/>
      <c r="W5" s="276"/>
      <c r="X5" s="276"/>
      <c r="Y5" s="276"/>
      <c r="Z5" s="276"/>
      <c r="AB5" s="278"/>
    </row>
    <row r="6" spans="1:34" s="277" customFormat="1" ht="20" customHeight="1">
      <c r="A6" s="332" t="s">
        <v>815</v>
      </c>
      <c r="B6" s="217" t="s">
        <v>1156</v>
      </c>
      <c r="C6" s="221" t="s">
        <v>1</v>
      </c>
      <c r="D6" s="283"/>
      <c r="E6" s="217" t="s">
        <v>2576</v>
      </c>
      <c r="F6" s="217" t="s">
        <v>815</v>
      </c>
      <c r="G6" s="217" t="s">
        <v>13577</v>
      </c>
      <c r="H6" s="218">
        <v>0</v>
      </c>
      <c r="I6" s="219" t="s">
        <v>1868</v>
      </c>
      <c r="J6" s="219" t="s">
        <v>1774</v>
      </c>
      <c r="K6" s="273"/>
      <c r="L6" s="273"/>
      <c r="M6" s="273"/>
      <c r="N6" s="273"/>
      <c r="O6" s="273"/>
      <c r="P6" s="220"/>
      <c r="Q6" s="274"/>
      <c r="R6" s="217"/>
      <c r="S6" s="225"/>
      <c r="T6" s="225"/>
      <c r="U6" s="241"/>
      <c r="V6" s="275"/>
      <c r="W6" s="276"/>
      <c r="X6" s="276"/>
      <c r="Y6" s="276"/>
      <c r="Z6" s="276"/>
      <c r="AB6" s="278"/>
    </row>
    <row r="7" spans="1:34" s="277" customFormat="1" ht="20" customHeight="1">
      <c r="A7" s="332"/>
      <c r="B7" s="217" t="s">
        <v>1153</v>
      </c>
      <c r="C7" s="221" t="s">
        <v>936</v>
      </c>
      <c r="D7" s="283"/>
      <c r="E7" s="217" t="s">
        <v>1120</v>
      </c>
      <c r="F7" s="217" t="s">
        <v>740</v>
      </c>
      <c r="G7" s="217" t="s">
        <v>13577</v>
      </c>
      <c r="H7" s="218">
        <v>0</v>
      </c>
      <c r="I7" s="219" t="s">
        <v>1677</v>
      </c>
      <c r="J7" s="219" t="s">
        <v>1633</v>
      </c>
      <c r="K7" s="273"/>
      <c r="L7" s="273"/>
      <c r="M7" s="273"/>
      <c r="N7" s="273"/>
      <c r="O7" s="273"/>
      <c r="P7" s="220"/>
      <c r="Q7" s="274"/>
      <c r="R7" s="217"/>
      <c r="S7" s="225"/>
      <c r="T7" s="225"/>
      <c r="U7" s="241"/>
      <c r="V7" s="275"/>
      <c r="W7" s="276"/>
      <c r="X7" s="276"/>
      <c r="Y7" s="276"/>
      <c r="Z7" s="276"/>
      <c r="AB7" s="278"/>
    </row>
    <row r="8" spans="1:34" s="277" customFormat="1" ht="20" customHeight="1">
      <c r="A8" s="332"/>
      <c r="B8" s="217" t="s">
        <v>1153</v>
      </c>
      <c r="C8" s="221" t="s">
        <v>12760</v>
      </c>
      <c r="D8" s="283"/>
      <c r="E8" s="217" t="s">
        <v>1125</v>
      </c>
      <c r="F8" s="217" t="s">
        <v>743</v>
      </c>
      <c r="G8" s="217" t="s">
        <v>13577</v>
      </c>
      <c r="H8" s="218">
        <v>0</v>
      </c>
      <c r="I8" s="219" t="s">
        <v>1683</v>
      </c>
      <c r="J8" s="219" t="s">
        <v>4834</v>
      </c>
      <c r="K8" s="273"/>
      <c r="L8" s="273"/>
      <c r="M8" s="273"/>
      <c r="N8" s="273" t="s">
        <v>15513</v>
      </c>
      <c r="O8" s="273" t="s">
        <v>15513</v>
      </c>
      <c r="P8" s="220" t="s">
        <v>498</v>
      </c>
      <c r="Q8" s="274"/>
      <c r="R8" s="217"/>
      <c r="S8" s="225"/>
      <c r="T8" s="225"/>
      <c r="U8" s="241"/>
      <c r="V8" s="275"/>
      <c r="W8" s="276"/>
      <c r="X8" s="276"/>
      <c r="Y8" s="276"/>
      <c r="Z8" s="276"/>
      <c r="AB8" s="278"/>
    </row>
    <row r="9" spans="1:34" s="277" customFormat="1" ht="20" customHeight="1">
      <c r="A9" s="332"/>
      <c r="B9" s="217" t="s">
        <v>1153</v>
      </c>
      <c r="C9" s="221" t="s">
        <v>2460</v>
      </c>
      <c r="D9" s="283"/>
      <c r="E9" s="217" t="s">
        <v>1121</v>
      </c>
      <c r="F9" s="217" t="s">
        <v>757</v>
      </c>
      <c r="G9" s="217" t="s">
        <v>13577</v>
      </c>
      <c r="H9" s="218">
        <v>0</v>
      </c>
      <c r="I9" s="219" t="s">
        <v>1712</v>
      </c>
      <c r="J9" s="219" t="s">
        <v>1579</v>
      </c>
      <c r="K9" s="273"/>
      <c r="L9" s="273"/>
      <c r="M9" s="273"/>
      <c r="N9" s="273"/>
      <c r="O9" s="273"/>
      <c r="P9" s="220"/>
      <c r="Q9" s="274"/>
      <c r="R9" s="217"/>
      <c r="S9" s="225"/>
      <c r="T9" s="225"/>
      <c r="U9" s="241"/>
      <c r="V9" s="275"/>
      <c r="W9" s="276"/>
      <c r="X9" s="276"/>
      <c r="Y9" s="276"/>
      <c r="Z9" s="276"/>
      <c r="AB9" s="278"/>
    </row>
    <row r="10" spans="1:34" s="277" customFormat="1" ht="20" customHeight="1">
      <c r="A10" s="332"/>
      <c r="B10" s="217" t="s">
        <v>1155</v>
      </c>
      <c r="C10" s="221" t="s">
        <v>2245</v>
      </c>
      <c r="D10" s="283"/>
      <c r="E10" s="217" t="s">
        <v>1131</v>
      </c>
      <c r="F10" s="217" t="s">
        <v>2672</v>
      </c>
      <c r="G10" s="217" t="s">
        <v>13577</v>
      </c>
      <c r="H10" s="218">
        <v>0</v>
      </c>
      <c r="I10" s="219" t="s">
        <v>1583</v>
      </c>
      <c r="J10" s="219" t="s">
        <v>1584</v>
      </c>
      <c r="K10" s="273"/>
      <c r="L10" s="273"/>
      <c r="M10" s="273"/>
      <c r="N10" s="273"/>
      <c r="O10" s="273"/>
      <c r="P10" s="220"/>
      <c r="Q10" s="274"/>
      <c r="R10" s="217"/>
      <c r="S10" s="225"/>
      <c r="T10" s="225"/>
      <c r="U10" s="241"/>
      <c r="V10" s="275"/>
      <c r="W10" s="276"/>
      <c r="X10" s="276"/>
      <c r="Y10" s="276"/>
      <c r="Z10" s="276"/>
      <c r="AB10" s="278"/>
    </row>
    <row r="11" spans="1:34" s="277" customFormat="1" ht="20" customHeight="1">
      <c r="A11" s="332"/>
      <c r="B11" s="217" t="s">
        <v>1155</v>
      </c>
      <c r="C11" s="221" t="s">
        <v>3</v>
      </c>
      <c r="D11" s="283"/>
      <c r="E11" s="217" t="s">
        <v>1123</v>
      </c>
      <c r="F11" s="217" t="s">
        <v>764</v>
      </c>
      <c r="G11" s="217" t="s">
        <v>13577</v>
      </c>
      <c r="H11" s="218">
        <v>0</v>
      </c>
      <c r="I11" s="219" t="s">
        <v>1620</v>
      </c>
      <c r="J11" s="219" t="s">
        <v>13970</v>
      </c>
      <c r="K11" s="273"/>
      <c r="L11" s="273"/>
      <c r="M11" s="273"/>
      <c r="N11" s="273"/>
      <c r="O11" s="273"/>
      <c r="P11" s="220"/>
      <c r="Q11" s="274"/>
      <c r="R11" s="217"/>
      <c r="S11" s="225"/>
      <c r="T11" s="225"/>
      <c r="U11" s="241"/>
      <c r="V11" s="275"/>
      <c r="W11" s="276"/>
      <c r="X11" s="276"/>
      <c r="Y11" s="276"/>
      <c r="Z11" s="276"/>
      <c r="AB11" s="278"/>
    </row>
    <row r="12" spans="1:34" s="277" customFormat="1" ht="20" customHeight="1">
      <c r="A12" s="332"/>
      <c r="B12" s="217" t="s">
        <v>1155</v>
      </c>
      <c r="C12" s="221" t="s">
        <v>1434</v>
      </c>
      <c r="D12" s="283"/>
      <c r="E12" s="217" t="s">
        <v>1131</v>
      </c>
      <c r="F12" s="217" t="s">
        <v>1435</v>
      </c>
      <c r="G12" s="217" t="s">
        <v>13577</v>
      </c>
      <c r="H12" s="218">
        <v>0</v>
      </c>
      <c r="I12" s="219" t="s">
        <v>1793</v>
      </c>
      <c r="J12" s="219" t="s">
        <v>1584</v>
      </c>
      <c r="K12" s="273"/>
      <c r="L12" s="273"/>
      <c r="M12" s="273"/>
      <c r="N12" s="273"/>
      <c r="O12" s="273"/>
      <c r="P12" s="220"/>
      <c r="Q12" s="274"/>
      <c r="R12" s="217"/>
      <c r="S12" s="225"/>
      <c r="T12" s="225"/>
      <c r="U12" s="241"/>
      <c r="V12" s="275"/>
      <c r="W12" s="276"/>
      <c r="X12" s="276"/>
      <c r="Y12" s="276"/>
      <c r="Z12" s="276"/>
      <c r="AB12" s="278"/>
    </row>
    <row r="13" spans="1:34" s="277" customFormat="1" ht="20" customHeight="1">
      <c r="A13" s="332"/>
      <c r="B13" s="217" t="s">
        <v>1155</v>
      </c>
      <c r="C13" s="221" t="s">
        <v>1141</v>
      </c>
      <c r="D13" s="283"/>
      <c r="E13" s="217" t="s">
        <v>2576</v>
      </c>
      <c r="F13" s="217" t="s">
        <v>765</v>
      </c>
      <c r="G13" s="217" t="s">
        <v>13577</v>
      </c>
      <c r="H13" s="218">
        <v>0</v>
      </c>
      <c r="I13" s="219" t="s">
        <v>1752</v>
      </c>
      <c r="J13" s="219" t="s">
        <v>1731</v>
      </c>
      <c r="K13" s="273"/>
      <c r="L13" s="273"/>
      <c r="M13" s="273"/>
      <c r="N13" s="273"/>
      <c r="O13" s="273"/>
      <c r="P13" s="220"/>
      <c r="Q13" s="274"/>
      <c r="R13" s="217"/>
      <c r="S13" s="225"/>
      <c r="T13" s="225"/>
      <c r="U13" s="241"/>
      <c r="V13" s="275"/>
      <c r="W13" s="276"/>
      <c r="X13" s="276"/>
      <c r="Y13" s="276"/>
      <c r="Z13" s="276"/>
      <c r="AB13" s="278"/>
    </row>
    <row r="14" spans="1:34" s="277" customFormat="1" ht="20" customHeight="1">
      <c r="A14" s="332"/>
      <c r="B14" s="217" t="s">
        <v>1155</v>
      </c>
      <c r="C14" s="221" t="s">
        <v>47</v>
      </c>
      <c r="D14" s="283"/>
      <c r="E14" s="217" t="s">
        <v>1123</v>
      </c>
      <c r="F14" s="217" t="s">
        <v>766</v>
      </c>
      <c r="G14" s="217" t="s">
        <v>13577</v>
      </c>
      <c r="H14" s="218">
        <v>0</v>
      </c>
      <c r="I14" s="219" t="s">
        <v>1753</v>
      </c>
      <c r="J14" s="219" t="s">
        <v>13971</v>
      </c>
      <c r="K14" s="273"/>
      <c r="L14" s="273"/>
      <c r="M14" s="273"/>
      <c r="N14" s="273"/>
      <c r="O14" s="273"/>
      <c r="P14" s="220"/>
      <c r="Q14" s="274"/>
      <c r="R14" s="217"/>
      <c r="S14" s="225"/>
      <c r="T14" s="225"/>
      <c r="U14" s="241"/>
      <c r="V14" s="275"/>
      <c r="W14" s="276"/>
      <c r="X14" s="276"/>
      <c r="Y14" s="276"/>
      <c r="Z14" s="276"/>
      <c r="AB14" s="278"/>
    </row>
    <row r="15" spans="1:34" s="277" customFormat="1" ht="20" customHeight="1">
      <c r="A15" s="332"/>
      <c r="B15" s="217" t="s">
        <v>1155</v>
      </c>
      <c r="C15" s="221" t="s">
        <v>767</v>
      </c>
      <c r="D15" s="283"/>
      <c r="E15" s="217" t="s">
        <v>1123</v>
      </c>
      <c r="F15" s="217" t="s">
        <v>768</v>
      </c>
      <c r="G15" s="217" t="s">
        <v>13577</v>
      </c>
      <c r="H15" s="218">
        <v>0</v>
      </c>
      <c r="I15" s="219" t="s">
        <v>1755</v>
      </c>
      <c r="J15" s="219" t="s">
        <v>13971</v>
      </c>
      <c r="K15" s="273"/>
      <c r="L15" s="273"/>
      <c r="M15" s="273"/>
      <c r="N15" s="273"/>
      <c r="O15" s="273"/>
      <c r="P15" s="220"/>
      <c r="Q15" s="274"/>
      <c r="R15" s="217"/>
      <c r="S15" s="225"/>
      <c r="T15" s="225"/>
      <c r="U15" s="241"/>
      <c r="V15" s="275"/>
      <c r="W15" s="276"/>
      <c r="X15" s="276"/>
      <c r="Y15" s="276"/>
      <c r="Z15" s="276"/>
      <c r="AB15" s="278"/>
    </row>
    <row r="16" spans="1:34" s="277" customFormat="1" ht="20" customHeight="1">
      <c r="A16" s="332"/>
      <c r="B16" s="217" t="s">
        <v>1155</v>
      </c>
      <c r="C16" s="221" t="s">
        <v>5</v>
      </c>
      <c r="D16" s="283"/>
      <c r="E16" s="217" t="s">
        <v>1123</v>
      </c>
      <c r="F16" s="217" t="s">
        <v>769</v>
      </c>
      <c r="G16" s="217" t="s">
        <v>13577</v>
      </c>
      <c r="H16" s="218">
        <v>0</v>
      </c>
      <c r="I16" s="219" t="s">
        <v>1756</v>
      </c>
      <c r="J16" s="219" t="s">
        <v>13966</v>
      </c>
      <c r="K16" s="273"/>
      <c r="L16" s="273"/>
      <c r="M16" s="273"/>
      <c r="N16" s="273"/>
      <c r="O16" s="273"/>
      <c r="P16" s="220"/>
      <c r="Q16" s="274"/>
      <c r="R16" s="217"/>
      <c r="S16" s="225"/>
      <c r="T16" s="225"/>
      <c r="U16" s="241"/>
      <c r="V16" s="275"/>
      <c r="W16" s="276"/>
      <c r="X16" s="276"/>
      <c r="Y16" s="276"/>
      <c r="Z16" s="276"/>
      <c r="AB16" s="278"/>
    </row>
    <row r="17" spans="1:28" s="277" customFormat="1" ht="20" customHeight="1">
      <c r="A17" s="332"/>
      <c r="B17" s="217" t="s">
        <v>1155</v>
      </c>
      <c r="C17" s="221" t="s">
        <v>48</v>
      </c>
      <c r="D17" s="283"/>
      <c r="E17" s="217" t="s">
        <v>1123</v>
      </c>
      <c r="F17" s="217" t="s">
        <v>770</v>
      </c>
      <c r="G17" s="217" t="s">
        <v>13577</v>
      </c>
      <c r="H17" s="218">
        <v>0</v>
      </c>
      <c r="I17" s="219" t="s">
        <v>1756</v>
      </c>
      <c r="J17" s="219" t="s">
        <v>13966</v>
      </c>
      <c r="K17" s="273"/>
      <c r="L17" s="273"/>
      <c r="M17" s="273"/>
      <c r="N17" s="273"/>
      <c r="O17" s="273"/>
      <c r="P17" s="220"/>
      <c r="Q17" s="274"/>
      <c r="R17" s="217"/>
      <c r="S17" s="225"/>
      <c r="T17" s="225"/>
      <c r="U17" s="241"/>
      <c r="V17" s="275"/>
      <c r="W17" s="276"/>
      <c r="X17" s="276"/>
      <c r="Y17" s="276"/>
      <c r="Z17" s="276"/>
      <c r="AB17" s="278"/>
    </row>
    <row r="18" spans="1:28" s="277" customFormat="1" ht="20" customHeight="1">
      <c r="A18" s="216"/>
      <c r="B18" s="217" t="s">
        <v>1155</v>
      </c>
      <c r="C18" s="221" t="s">
        <v>2257</v>
      </c>
      <c r="D18" s="283"/>
      <c r="E18" s="217" t="s">
        <v>1129</v>
      </c>
      <c r="F18" s="217" t="s">
        <v>772</v>
      </c>
      <c r="G18" s="217" t="s">
        <v>13577</v>
      </c>
      <c r="H18" s="218">
        <v>0</v>
      </c>
      <c r="I18" s="219" t="s">
        <v>1758</v>
      </c>
      <c r="J18" s="219" t="s">
        <v>1759</v>
      </c>
      <c r="K18" s="273"/>
      <c r="L18" s="273"/>
      <c r="M18" s="273"/>
      <c r="N18" s="273"/>
      <c r="O18" s="273"/>
      <c r="P18" s="220"/>
      <c r="Q18" s="274"/>
      <c r="R18" s="217"/>
      <c r="S18" s="225"/>
      <c r="T18" s="225"/>
      <c r="U18" s="241"/>
      <c r="V18" s="275"/>
      <c r="W18" s="276"/>
      <c r="X18" s="276"/>
      <c r="Y18" s="276"/>
      <c r="Z18" s="276"/>
      <c r="AB18" s="278"/>
    </row>
    <row r="19" spans="1:28" s="277" customFormat="1" ht="20">
      <c r="A19" s="216"/>
      <c r="B19" s="217" t="s">
        <v>1155</v>
      </c>
      <c r="C19" s="221" t="s">
        <v>1053</v>
      </c>
      <c r="D19" s="283"/>
      <c r="E19" s="217" t="s">
        <v>1123</v>
      </c>
      <c r="F19" s="217" t="s">
        <v>776</v>
      </c>
      <c r="G19" s="217" t="s">
        <v>13577</v>
      </c>
      <c r="H19" s="218">
        <v>0</v>
      </c>
      <c r="I19" s="219" t="s">
        <v>1767</v>
      </c>
      <c r="J19" s="219" t="s">
        <v>13952</v>
      </c>
      <c r="K19" s="273"/>
      <c r="L19" s="273"/>
      <c r="M19" s="273"/>
      <c r="N19" s="273"/>
      <c r="O19" s="273"/>
      <c r="P19" s="220"/>
      <c r="Q19" s="274"/>
      <c r="R19" s="217"/>
      <c r="S19" s="225"/>
      <c r="T19" s="225"/>
      <c r="U19" s="241"/>
      <c r="V19" s="275"/>
      <c r="W19" s="276"/>
      <c r="X19" s="276"/>
      <c r="Y19" s="276"/>
      <c r="Z19" s="276"/>
      <c r="AB19" s="278"/>
    </row>
    <row r="20" spans="1:28" s="277" customFormat="1" ht="20">
      <c r="A20" s="216"/>
      <c r="B20" s="217" t="s">
        <v>1155</v>
      </c>
      <c r="C20" s="221" t="s">
        <v>13614</v>
      </c>
      <c r="D20" s="283"/>
      <c r="E20" s="217" t="s">
        <v>1123</v>
      </c>
      <c r="F20" s="217" t="s">
        <v>778</v>
      </c>
      <c r="G20" s="217" t="s">
        <v>13577</v>
      </c>
      <c r="H20" s="218">
        <v>0</v>
      </c>
      <c r="I20" s="219" t="s">
        <v>1769</v>
      </c>
      <c r="J20" s="219" t="s">
        <v>13970</v>
      </c>
      <c r="K20" s="273"/>
      <c r="L20" s="273"/>
      <c r="M20" s="273"/>
      <c r="N20" s="273"/>
      <c r="O20" s="273"/>
      <c r="P20" s="220"/>
      <c r="Q20" s="274"/>
      <c r="R20" s="217"/>
      <c r="S20" s="225"/>
      <c r="T20" s="225"/>
      <c r="U20" s="241"/>
      <c r="V20" s="275"/>
      <c r="W20" s="276"/>
      <c r="X20" s="276"/>
      <c r="Y20" s="276"/>
      <c r="Z20" s="276"/>
      <c r="AB20" s="278"/>
    </row>
    <row r="21" spans="1:28" s="277" customFormat="1" ht="20">
      <c r="A21" s="216"/>
      <c r="B21" s="217" t="s">
        <v>1155</v>
      </c>
      <c r="C21" s="221" t="s">
        <v>1775</v>
      </c>
      <c r="D21" s="283"/>
      <c r="E21" s="217" t="s">
        <v>1132</v>
      </c>
      <c r="F21" s="217" t="s">
        <v>782</v>
      </c>
      <c r="G21" s="217" t="s">
        <v>13577</v>
      </c>
      <c r="H21" s="218">
        <v>0</v>
      </c>
      <c r="I21" s="219" t="s">
        <v>1636</v>
      </c>
      <c r="J21" s="219" t="s">
        <v>7279</v>
      </c>
      <c r="K21" s="273"/>
      <c r="L21" s="273"/>
      <c r="M21" s="273"/>
      <c r="N21" s="273"/>
      <c r="O21" s="273"/>
      <c r="P21" s="220"/>
      <c r="Q21" s="274"/>
      <c r="R21" s="217"/>
      <c r="S21" s="225"/>
      <c r="T21" s="225"/>
      <c r="U21" s="241"/>
      <c r="V21" s="275"/>
      <c r="W21" s="276"/>
      <c r="X21" s="276"/>
      <c r="Y21" s="276"/>
      <c r="Z21" s="276"/>
      <c r="AB21" s="278"/>
    </row>
    <row r="22" spans="1:28" s="277" customFormat="1" ht="27">
      <c r="A22" s="216"/>
      <c r="B22" s="217" t="s">
        <v>1155</v>
      </c>
      <c r="C22" s="221" t="s">
        <v>4</v>
      </c>
      <c r="D22" s="283"/>
      <c r="E22" s="217" t="s">
        <v>1123</v>
      </c>
      <c r="F22" s="217" t="s">
        <v>406</v>
      </c>
      <c r="G22" s="217" t="s">
        <v>13577</v>
      </c>
      <c r="H22" s="218">
        <v>0</v>
      </c>
      <c r="I22" s="219" t="s">
        <v>1777</v>
      </c>
      <c r="J22" s="219" t="s">
        <v>13970</v>
      </c>
      <c r="K22" s="273"/>
      <c r="L22" s="273"/>
      <c r="M22" s="273"/>
      <c r="N22" s="273"/>
      <c r="O22" s="273"/>
      <c r="P22" s="220"/>
      <c r="Q22" s="274"/>
      <c r="R22" s="217"/>
      <c r="S22" s="225"/>
      <c r="T22" s="225"/>
      <c r="U22" s="241"/>
      <c r="V22" s="275"/>
      <c r="W22" s="276"/>
      <c r="X22" s="276"/>
      <c r="Y22" s="276"/>
      <c r="Z22" s="276"/>
      <c r="AB22" s="278"/>
    </row>
    <row r="23" spans="1:28" s="277" customFormat="1" ht="27">
      <c r="A23" s="216"/>
      <c r="B23" s="217" t="s">
        <v>1155</v>
      </c>
      <c r="C23" s="221" t="s">
        <v>1418</v>
      </c>
      <c r="D23" s="283"/>
      <c r="E23" s="217" t="s">
        <v>2576</v>
      </c>
      <c r="F23" s="217" t="s">
        <v>1419</v>
      </c>
      <c r="G23" s="217" t="s">
        <v>13577</v>
      </c>
      <c r="H23" s="218">
        <v>0</v>
      </c>
      <c r="I23" s="219" t="s">
        <v>1778</v>
      </c>
      <c r="J23" s="219" t="s">
        <v>1779</v>
      </c>
      <c r="K23" s="273"/>
      <c r="L23" s="273"/>
      <c r="M23" s="273"/>
      <c r="N23" s="273"/>
      <c r="O23" s="273"/>
      <c r="P23" s="220"/>
      <c r="Q23" s="274"/>
      <c r="R23" s="217"/>
      <c r="S23" s="225"/>
      <c r="T23" s="225"/>
      <c r="U23" s="241"/>
      <c r="V23" s="275"/>
      <c r="W23" s="276"/>
      <c r="X23" s="276"/>
      <c r="Y23" s="276"/>
      <c r="Z23" s="276"/>
      <c r="AB23" s="278"/>
    </row>
    <row r="24" spans="1:28" s="277" customFormat="1" ht="20">
      <c r="A24" s="216"/>
      <c r="B24" s="217" t="s">
        <v>1155</v>
      </c>
      <c r="C24" s="221" t="s">
        <v>2275</v>
      </c>
      <c r="D24" s="283"/>
      <c r="E24" s="217" t="s">
        <v>1123</v>
      </c>
      <c r="F24" s="217" t="s">
        <v>1420</v>
      </c>
      <c r="G24" s="217" t="s">
        <v>13577</v>
      </c>
      <c r="H24" s="218">
        <v>0</v>
      </c>
      <c r="I24" s="219" t="s">
        <v>1769</v>
      </c>
      <c r="J24" s="219" t="s">
        <v>13970</v>
      </c>
      <c r="K24" s="273"/>
      <c r="L24" s="273"/>
      <c r="M24" s="273"/>
      <c r="N24" s="273"/>
      <c r="O24" s="273"/>
      <c r="P24" s="220"/>
      <c r="Q24" s="274"/>
      <c r="R24" s="217"/>
      <c r="S24" s="225"/>
      <c r="T24" s="225"/>
      <c r="U24" s="241"/>
      <c r="V24" s="275"/>
      <c r="W24" s="276"/>
      <c r="X24" s="276"/>
      <c r="Y24" s="276"/>
      <c r="Z24" s="276"/>
      <c r="AB24" s="278"/>
    </row>
    <row r="25" spans="1:28" s="277" customFormat="1" ht="20">
      <c r="A25" s="216"/>
      <c r="B25" s="217" t="s">
        <v>1155</v>
      </c>
      <c r="C25" s="221" t="s">
        <v>1438</v>
      </c>
      <c r="D25" s="283"/>
      <c r="E25" s="217" t="s">
        <v>911</v>
      </c>
      <c r="F25" s="217" t="s">
        <v>1439</v>
      </c>
      <c r="G25" s="217" t="s">
        <v>13577</v>
      </c>
      <c r="H25" s="218">
        <v>0</v>
      </c>
      <c r="I25" s="219" t="s">
        <v>1784</v>
      </c>
      <c r="J25" s="219" t="s">
        <v>1785</v>
      </c>
      <c r="K25" s="273"/>
      <c r="L25" s="273"/>
      <c r="M25" s="273"/>
      <c r="N25" s="273"/>
      <c r="O25" s="273"/>
      <c r="P25" s="220"/>
      <c r="Q25" s="274"/>
      <c r="R25" s="217"/>
      <c r="S25" s="225"/>
      <c r="T25" s="225"/>
      <c r="U25" s="241"/>
      <c r="V25" s="275"/>
      <c r="W25" s="276"/>
      <c r="X25" s="276"/>
      <c r="Y25" s="276"/>
      <c r="Z25" s="276"/>
      <c r="AB25" s="278"/>
    </row>
    <row r="26" spans="1:28" s="277" customFormat="1" ht="20">
      <c r="A26" s="216"/>
      <c r="B26" s="217" t="s">
        <v>1155</v>
      </c>
      <c r="C26" s="221" t="s">
        <v>2673</v>
      </c>
      <c r="D26" s="283"/>
      <c r="E26" s="217" t="s">
        <v>1124</v>
      </c>
      <c r="F26" s="217" t="s">
        <v>1440</v>
      </c>
      <c r="G26" s="217" t="s">
        <v>13577</v>
      </c>
      <c r="H26" s="218">
        <v>0</v>
      </c>
      <c r="I26" s="219" t="s">
        <v>1786</v>
      </c>
      <c r="J26" s="219" t="s">
        <v>4399</v>
      </c>
      <c r="K26" s="273"/>
      <c r="L26" s="273"/>
      <c r="M26" s="273"/>
      <c r="N26" s="273"/>
      <c r="O26" s="273"/>
      <c r="P26" s="220"/>
      <c r="Q26" s="274"/>
      <c r="R26" s="217"/>
      <c r="S26" s="225"/>
      <c r="T26" s="225"/>
      <c r="U26" s="241"/>
      <c r="V26" s="275"/>
      <c r="W26" s="276"/>
      <c r="X26" s="276"/>
      <c r="Y26" s="276"/>
      <c r="Z26" s="276"/>
      <c r="AB26" s="278"/>
    </row>
    <row r="27" spans="1:28" s="277" customFormat="1" ht="20">
      <c r="A27" s="216"/>
      <c r="B27" s="217" t="s">
        <v>1155</v>
      </c>
      <c r="C27" s="221" t="s">
        <v>1441</v>
      </c>
      <c r="D27" s="283"/>
      <c r="E27" s="217" t="s">
        <v>1124</v>
      </c>
      <c r="F27" s="217" t="s">
        <v>1442</v>
      </c>
      <c r="G27" s="217" t="s">
        <v>13577</v>
      </c>
      <c r="H27" s="218">
        <v>0</v>
      </c>
      <c r="I27" s="219" t="s">
        <v>1788</v>
      </c>
      <c r="J27" s="219" t="s">
        <v>4377</v>
      </c>
      <c r="K27" s="273"/>
      <c r="L27" s="273"/>
      <c r="M27" s="273"/>
      <c r="N27" s="273"/>
      <c r="O27" s="273"/>
      <c r="P27" s="220"/>
      <c r="Q27" s="274"/>
      <c r="R27" s="217"/>
      <c r="S27" s="225"/>
      <c r="T27" s="225"/>
      <c r="U27" s="241"/>
      <c r="V27" s="275"/>
      <c r="W27" s="276"/>
      <c r="X27" s="276"/>
      <c r="Y27" s="276"/>
      <c r="Z27" s="276"/>
      <c r="AB27" s="278"/>
    </row>
    <row r="28" spans="1:28" s="277" customFormat="1" ht="27">
      <c r="A28" s="216"/>
      <c r="B28" s="217" t="s">
        <v>1155</v>
      </c>
      <c r="C28" s="221" t="s">
        <v>1443</v>
      </c>
      <c r="D28" s="283"/>
      <c r="E28" s="217" t="s">
        <v>2576</v>
      </c>
      <c r="F28" s="217" t="s">
        <v>1444</v>
      </c>
      <c r="G28" s="217" t="s">
        <v>13577</v>
      </c>
      <c r="H28" s="218">
        <v>0</v>
      </c>
      <c r="I28" s="219" t="s">
        <v>1789</v>
      </c>
      <c r="J28" s="219" t="s">
        <v>1655</v>
      </c>
      <c r="K28" s="273"/>
      <c r="L28" s="273"/>
      <c r="M28" s="273"/>
      <c r="N28" s="273"/>
      <c r="O28" s="273"/>
      <c r="P28" s="220"/>
      <c r="Q28" s="274"/>
      <c r="R28" s="217"/>
      <c r="S28" s="225"/>
      <c r="T28" s="225"/>
      <c r="U28" s="241"/>
      <c r="V28" s="275"/>
      <c r="W28" s="276"/>
      <c r="X28" s="276"/>
      <c r="Y28" s="276"/>
      <c r="Z28" s="276"/>
      <c r="AB28" s="278"/>
    </row>
    <row r="29" spans="1:28" s="277" customFormat="1" ht="27">
      <c r="A29" s="216"/>
      <c r="B29" s="217" t="s">
        <v>1155</v>
      </c>
      <c r="C29" s="221" t="s">
        <v>1436</v>
      </c>
      <c r="D29" s="283"/>
      <c r="E29" s="217" t="s">
        <v>2576</v>
      </c>
      <c r="F29" s="217" t="s">
        <v>1437</v>
      </c>
      <c r="G29" s="217" t="s">
        <v>13577</v>
      </c>
      <c r="H29" s="218">
        <v>0</v>
      </c>
      <c r="I29" s="219" t="s">
        <v>1792</v>
      </c>
      <c r="J29" s="219" t="s">
        <v>1774</v>
      </c>
      <c r="K29" s="273"/>
      <c r="L29" s="273"/>
      <c r="M29" s="273"/>
      <c r="N29" s="273"/>
      <c r="O29" s="273"/>
      <c r="P29" s="220"/>
      <c r="Q29" s="274"/>
      <c r="R29" s="217"/>
      <c r="S29" s="225"/>
      <c r="T29" s="225"/>
      <c r="U29" s="241"/>
      <c r="V29" s="275"/>
      <c r="W29" s="276"/>
      <c r="X29" s="276"/>
      <c r="Y29" s="276"/>
      <c r="Z29" s="276"/>
      <c r="AB29" s="278"/>
    </row>
    <row r="30" spans="1:28" s="277" customFormat="1" ht="20">
      <c r="A30" s="216"/>
      <c r="B30" s="217" t="s">
        <v>1155</v>
      </c>
      <c r="C30" s="221" t="s">
        <v>2386</v>
      </c>
      <c r="D30" s="283"/>
      <c r="E30" s="217" t="s">
        <v>1123</v>
      </c>
      <c r="F30" s="217" t="s">
        <v>2387</v>
      </c>
      <c r="G30" s="217" t="s">
        <v>13577</v>
      </c>
      <c r="H30" s="218">
        <v>0</v>
      </c>
      <c r="I30" s="219" t="s">
        <v>1776</v>
      </c>
      <c r="J30" s="219" t="s">
        <v>13966</v>
      </c>
      <c r="K30" s="273"/>
      <c r="L30" s="273"/>
      <c r="M30" s="273"/>
      <c r="N30" s="273"/>
      <c r="O30" s="273"/>
      <c r="P30" s="220"/>
      <c r="Q30" s="274"/>
      <c r="R30" s="217"/>
      <c r="S30" s="225"/>
      <c r="T30" s="225"/>
      <c r="U30" s="241"/>
      <c r="V30" s="275"/>
      <c r="W30" s="276"/>
      <c r="X30" s="276"/>
      <c r="Y30" s="276"/>
      <c r="Z30" s="276"/>
      <c r="AB30" s="278"/>
    </row>
    <row r="31" spans="1:28" s="277" customFormat="1" ht="27">
      <c r="A31" s="216"/>
      <c r="B31" s="217" t="s">
        <v>1154</v>
      </c>
      <c r="C31" s="221" t="s">
        <v>51</v>
      </c>
      <c r="D31" s="283"/>
      <c r="E31" s="217" t="s">
        <v>2576</v>
      </c>
      <c r="F31" s="217" t="s">
        <v>783</v>
      </c>
      <c r="G31" s="217" t="s">
        <v>13577</v>
      </c>
      <c r="H31" s="218">
        <v>0</v>
      </c>
      <c r="I31" s="219" t="s">
        <v>1798</v>
      </c>
      <c r="J31" s="219" t="s">
        <v>1774</v>
      </c>
      <c r="K31" s="273"/>
      <c r="L31" s="273"/>
      <c r="M31" s="273"/>
      <c r="N31" s="273"/>
      <c r="O31" s="273"/>
      <c r="P31" s="220"/>
      <c r="Q31" s="274"/>
      <c r="R31" s="217"/>
      <c r="S31" s="225"/>
      <c r="T31" s="225"/>
      <c r="U31" s="241"/>
      <c r="V31" s="275"/>
      <c r="W31" s="276"/>
      <c r="X31" s="276"/>
      <c r="Y31" s="276"/>
      <c r="Z31" s="276"/>
      <c r="AB31" s="278"/>
    </row>
    <row r="32" spans="1:28" s="277" customFormat="1" ht="20">
      <c r="A32" s="216"/>
      <c r="B32" s="217" t="s">
        <v>1154</v>
      </c>
      <c r="C32" s="221" t="s">
        <v>836</v>
      </c>
      <c r="D32" s="283"/>
      <c r="E32" s="217" t="s">
        <v>905</v>
      </c>
      <c r="F32" s="217" t="s">
        <v>786</v>
      </c>
      <c r="G32" s="217" t="s">
        <v>13577</v>
      </c>
      <c r="H32" s="218">
        <v>0</v>
      </c>
      <c r="I32" s="219" t="s">
        <v>1810</v>
      </c>
      <c r="J32" s="219" t="s">
        <v>9826</v>
      </c>
      <c r="K32" s="273"/>
      <c r="L32" s="273"/>
      <c r="M32" s="273"/>
      <c r="N32" s="273"/>
      <c r="O32" s="273"/>
      <c r="P32" s="220"/>
      <c r="Q32" s="274"/>
      <c r="R32" s="217"/>
      <c r="S32" s="225"/>
      <c r="T32" s="225"/>
      <c r="U32" s="241"/>
      <c r="V32" s="275"/>
      <c r="W32" s="276"/>
      <c r="X32" s="276"/>
      <c r="Y32" s="276"/>
      <c r="Z32" s="276"/>
      <c r="AB32" s="278"/>
    </row>
    <row r="33" spans="1:28" s="277" customFormat="1" ht="20">
      <c r="A33" s="216"/>
      <c r="B33" s="217" t="s">
        <v>1154</v>
      </c>
      <c r="C33" s="221" t="s">
        <v>2248</v>
      </c>
      <c r="D33" s="283"/>
      <c r="E33" s="217" t="s">
        <v>1123</v>
      </c>
      <c r="F33" s="217" t="s">
        <v>787</v>
      </c>
      <c r="G33" s="217" t="s">
        <v>13577</v>
      </c>
      <c r="H33" s="218"/>
      <c r="I33" s="219" t="s">
        <v>2590</v>
      </c>
      <c r="J33" s="219" t="s">
        <v>13975</v>
      </c>
      <c r="K33" s="273"/>
      <c r="L33" s="273"/>
      <c r="M33" s="273"/>
      <c r="N33" s="273"/>
      <c r="O33" s="273"/>
      <c r="P33" s="220"/>
      <c r="Q33" s="274"/>
      <c r="R33" s="217"/>
      <c r="S33" s="225"/>
      <c r="T33" s="225"/>
      <c r="U33" s="241"/>
      <c r="V33" s="275"/>
      <c r="W33" s="276"/>
      <c r="X33" s="276"/>
      <c r="Y33" s="276"/>
      <c r="Z33" s="276"/>
      <c r="AB33" s="278"/>
    </row>
    <row r="34" spans="1:28" s="277" customFormat="1" ht="20">
      <c r="A34" s="216"/>
      <c r="B34" s="217" t="s">
        <v>1154</v>
      </c>
      <c r="C34" s="221" t="s">
        <v>844</v>
      </c>
      <c r="D34" s="283"/>
      <c r="E34" s="217" t="s">
        <v>1138</v>
      </c>
      <c r="F34" s="217" t="s">
        <v>792</v>
      </c>
      <c r="G34" s="217" t="s">
        <v>13577</v>
      </c>
      <c r="H34" s="218"/>
      <c r="I34" s="219" t="s">
        <v>1819</v>
      </c>
      <c r="J34" s="219" t="s">
        <v>8983</v>
      </c>
      <c r="K34" s="273"/>
      <c r="L34" s="273"/>
      <c r="M34" s="273"/>
      <c r="N34" s="273"/>
      <c r="O34" s="273"/>
      <c r="P34" s="220"/>
      <c r="Q34" s="274"/>
      <c r="R34" s="217"/>
      <c r="S34" s="225"/>
      <c r="T34" s="225"/>
      <c r="U34" s="241"/>
      <c r="V34" s="275"/>
      <c r="W34" s="276"/>
      <c r="X34" s="276"/>
      <c r="Y34" s="276"/>
      <c r="Z34" s="276"/>
      <c r="AB34" s="278"/>
    </row>
    <row r="35" spans="1:28" s="277" customFormat="1" ht="27">
      <c r="A35" s="216"/>
      <c r="B35" s="217" t="s">
        <v>1154</v>
      </c>
      <c r="C35" s="221" t="s">
        <v>2254</v>
      </c>
      <c r="D35" s="283"/>
      <c r="E35" s="217" t="s">
        <v>2576</v>
      </c>
      <c r="F35" s="217" t="s">
        <v>1820</v>
      </c>
      <c r="G35" s="217" t="s">
        <v>13577</v>
      </c>
      <c r="H35" s="218">
        <v>0</v>
      </c>
      <c r="I35" s="219" t="s">
        <v>1821</v>
      </c>
      <c r="J35" s="219" t="s">
        <v>1666</v>
      </c>
      <c r="K35" s="273"/>
      <c r="L35" s="273"/>
      <c r="M35" s="273"/>
      <c r="N35" s="273"/>
      <c r="O35" s="273"/>
      <c r="P35" s="220"/>
      <c r="Q35" s="274"/>
      <c r="R35" s="217"/>
      <c r="S35" s="225"/>
      <c r="T35" s="225"/>
      <c r="U35" s="241"/>
      <c r="V35" s="275"/>
      <c r="W35" s="276"/>
      <c r="X35" s="276"/>
      <c r="Y35" s="276"/>
      <c r="Z35" s="276"/>
      <c r="AB35" s="278"/>
    </row>
    <row r="36" spans="1:28" s="277" customFormat="1" ht="20">
      <c r="A36" s="216"/>
      <c r="B36" s="217" t="s">
        <v>1154</v>
      </c>
      <c r="C36" s="221" t="s">
        <v>12757</v>
      </c>
      <c r="D36" s="283"/>
      <c r="E36" s="217" t="s">
        <v>1119</v>
      </c>
      <c r="F36" s="217" t="s">
        <v>793</v>
      </c>
      <c r="G36" s="217" t="s">
        <v>13577</v>
      </c>
      <c r="H36" s="218">
        <v>0</v>
      </c>
      <c r="I36" s="219" t="s">
        <v>1822</v>
      </c>
      <c r="J36" s="219" t="s">
        <v>1708</v>
      </c>
      <c r="K36" s="273"/>
      <c r="L36" s="273"/>
      <c r="M36" s="273"/>
      <c r="N36" s="273"/>
      <c r="O36" s="273"/>
      <c r="P36" s="220"/>
      <c r="Q36" s="274"/>
      <c r="R36" s="217"/>
      <c r="S36" s="225"/>
      <c r="T36" s="225"/>
      <c r="U36" s="241"/>
      <c r="V36" s="275"/>
      <c r="W36" s="276"/>
      <c r="X36" s="276"/>
      <c r="Y36" s="276"/>
      <c r="Z36" s="276"/>
      <c r="AB36" s="278"/>
    </row>
    <row r="37" spans="1:28" s="277" customFormat="1" ht="20">
      <c r="A37" s="216"/>
      <c r="B37" s="217" t="s">
        <v>1154</v>
      </c>
      <c r="C37" s="221" t="s">
        <v>1057</v>
      </c>
      <c r="D37" s="283"/>
      <c r="E37" s="217" t="s">
        <v>903</v>
      </c>
      <c r="F37" s="217" t="s">
        <v>794</v>
      </c>
      <c r="G37" s="217" t="s">
        <v>13577</v>
      </c>
      <c r="H37" s="218">
        <v>0</v>
      </c>
      <c r="I37" s="219" t="s">
        <v>1824</v>
      </c>
      <c r="J37" s="219" t="s">
        <v>9438</v>
      </c>
      <c r="K37" s="273"/>
      <c r="L37" s="273"/>
      <c r="M37" s="273"/>
      <c r="N37" s="273"/>
      <c r="O37" s="273"/>
      <c r="P37" s="220"/>
      <c r="Q37" s="274"/>
      <c r="R37" s="217"/>
      <c r="S37" s="225"/>
      <c r="T37" s="225"/>
      <c r="U37" s="241"/>
      <c r="V37" s="275"/>
      <c r="W37" s="276"/>
      <c r="X37" s="276"/>
      <c r="Y37" s="276"/>
      <c r="Z37" s="276"/>
      <c r="AB37" s="278"/>
    </row>
    <row r="38" spans="1:28" s="277" customFormat="1" ht="20">
      <c r="A38" s="216"/>
      <c r="B38" s="217" t="s">
        <v>1154</v>
      </c>
      <c r="C38" s="221" t="s">
        <v>1187</v>
      </c>
      <c r="D38" s="283"/>
      <c r="E38" s="217" t="s">
        <v>1131</v>
      </c>
      <c r="F38" s="217" t="s">
        <v>795</v>
      </c>
      <c r="G38" s="217" t="s">
        <v>13577</v>
      </c>
      <c r="H38" s="218">
        <v>0</v>
      </c>
      <c r="I38" s="219" t="s">
        <v>1827</v>
      </c>
      <c r="J38" s="219" t="s">
        <v>1581</v>
      </c>
      <c r="K38" s="273"/>
      <c r="L38" s="273"/>
      <c r="M38" s="273"/>
      <c r="N38" s="273"/>
      <c r="O38" s="273"/>
      <c r="P38" s="220"/>
      <c r="Q38" s="274"/>
      <c r="R38" s="217"/>
      <c r="S38" s="225"/>
      <c r="T38" s="225"/>
      <c r="U38" s="241"/>
      <c r="V38" s="275"/>
      <c r="W38" s="276"/>
      <c r="X38" s="276"/>
      <c r="Y38" s="276"/>
      <c r="Z38" s="276"/>
      <c r="AB38" s="278"/>
    </row>
    <row r="39" spans="1:28" s="277" customFormat="1" ht="40.5">
      <c r="A39" s="216"/>
      <c r="B39" s="217" t="s">
        <v>1154</v>
      </c>
      <c r="C39" s="221" t="s">
        <v>2242</v>
      </c>
      <c r="D39" s="283"/>
      <c r="E39" s="217" t="s">
        <v>2574</v>
      </c>
      <c r="F39" s="217" t="s">
        <v>798</v>
      </c>
      <c r="G39" s="217" t="s">
        <v>13577</v>
      </c>
      <c r="H39" s="218">
        <v>0</v>
      </c>
      <c r="I39" s="219" t="s">
        <v>1807</v>
      </c>
      <c r="J39" s="219" t="s">
        <v>1807</v>
      </c>
      <c r="K39" s="273"/>
      <c r="L39" s="273"/>
      <c r="M39" s="273"/>
      <c r="N39" s="273"/>
      <c r="O39" s="273"/>
      <c r="P39" s="220"/>
      <c r="Q39" s="274"/>
      <c r="R39" s="217"/>
      <c r="S39" s="225"/>
      <c r="T39" s="225"/>
      <c r="U39" s="241"/>
      <c r="V39" s="275"/>
      <c r="W39" s="276"/>
      <c r="X39" s="276"/>
      <c r="Y39" s="276"/>
      <c r="Z39" s="276"/>
      <c r="AB39" s="278"/>
    </row>
    <row r="40" spans="1:28" s="277" customFormat="1" ht="27">
      <c r="A40" s="216"/>
      <c r="B40" s="217" t="s">
        <v>1154</v>
      </c>
      <c r="C40" s="221" t="s">
        <v>2262</v>
      </c>
      <c r="D40" s="283"/>
      <c r="E40" s="217" t="s">
        <v>1128</v>
      </c>
      <c r="F40" s="217" t="s">
        <v>801</v>
      </c>
      <c r="G40" s="217" t="s">
        <v>13577</v>
      </c>
      <c r="H40" s="218">
        <v>0</v>
      </c>
      <c r="I40" s="219" t="s">
        <v>1805</v>
      </c>
      <c r="J40" s="219" t="s">
        <v>13183</v>
      </c>
      <c r="K40" s="273"/>
      <c r="L40" s="273"/>
      <c r="M40" s="273"/>
      <c r="N40" s="273"/>
      <c r="O40" s="273"/>
      <c r="P40" s="220"/>
      <c r="Q40" s="274"/>
      <c r="R40" s="217"/>
      <c r="S40" s="225"/>
      <c r="T40" s="225"/>
      <c r="U40" s="241"/>
      <c r="V40" s="275"/>
      <c r="W40" s="276"/>
      <c r="X40" s="276"/>
      <c r="Y40" s="276"/>
      <c r="Z40" s="276"/>
      <c r="AB40" s="278"/>
    </row>
    <row r="41" spans="1:28" s="277" customFormat="1" ht="20">
      <c r="A41" s="216"/>
      <c r="B41" s="217" t="s">
        <v>1154</v>
      </c>
      <c r="C41" s="221" t="s">
        <v>14152</v>
      </c>
      <c r="D41" s="283"/>
      <c r="E41" s="217" t="s">
        <v>1128</v>
      </c>
      <c r="F41" s="217" t="s">
        <v>824</v>
      </c>
      <c r="G41" s="217" t="s">
        <v>13577</v>
      </c>
      <c r="H41" s="218">
        <v>0</v>
      </c>
      <c r="I41" s="219" t="s">
        <v>1832</v>
      </c>
      <c r="J41" s="219" t="s">
        <v>6250</v>
      </c>
      <c r="K41" s="273"/>
      <c r="L41" s="273"/>
      <c r="M41" s="273"/>
      <c r="N41" s="273"/>
      <c r="O41" s="273"/>
      <c r="P41" s="220"/>
      <c r="Q41" s="274"/>
      <c r="R41" s="217"/>
      <c r="S41" s="225"/>
      <c r="T41" s="225"/>
      <c r="U41" s="241"/>
      <c r="V41" s="275"/>
      <c r="W41" s="276"/>
      <c r="X41" s="276"/>
      <c r="Y41" s="276"/>
      <c r="Z41" s="276"/>
      <c r="AB41" s="278"/>
    </row>
    <row r="42" spans="1:28" s="277" customFormat="1" ht="27">
      <c r="A42" s="216"/>
      <c r="B42" s="217" t="s">
        <v>1154</v>
      </c>
      <c r="C42" s="221" t="s">
        <v>14151</v>
      </c>
      <c r="D42" s="283"/>
      <c r="E42" s="217" t="s">
        <v>1128</v>
      </c>
      <c r="F42" s="217" t="s">
        <v>802</v>
      </c>
      <c r="G42" s="217" t="s">
        <v>13577</v>
      </c>
      <c r="H42" s="218">
        <v>0</v>
      </c>
      <c r="I42" s="219" t="s">
        <v>1834</v>
      </c>
      <c r="J42" s="219" t="s">
        <v>13183</v>
      </c>
      <c r="K42" s="273"/>
      <c r="L42" s="273"/>
      <c r="M42" s="273"/>
      <c r="N42" s="273"/>
      <c r="O42" s="273"/>
      <c r="P42" s="220"/>
      <c r="Q42" s="274"/>
      <c r="R42" s="217"/>
      <c r="S42" s="225"/>
      <c r="T42" s="225"/>
      <c r="U42" s="241"/>
      <c r="V42" s="275"/>
      <c r="W42" s="276"/>
      <c r="X42" s="276"/>
      <c r="Y42" s="276"/>
      <c r="Z42" s="276"/>
      <c r="AB42" s="278"/>
    </row>
    <row r="43" spans="1:28" s="277" customFormat="1" ht="20">
      <c r="A43" s="216"/>
      <c r="B43" s="217" t="s">
        <v>1154</v>
      </c>
      <c r="C43" s="221" t="s">
        <v>1054</v>
      </c>
      <c r="D43" s="283"/>
      <c r="E43" s="217" t="s">
        <v>911</v>
      </c>
      <c r="F43" s="217" t="s">
        <v>806</v>
      </c>
      <c r="G43" s="217" t="s">
        <v>13577</v>
      </c>
      <c r="H43" s="218">
        <v>0</v>
      </c>
      <c r="I43" s="219" t="s">
        <v>1836</v>
      </c>
      <c r="J43" s="219" t="s">
        <v>1837</v>
      </c>
      <c r="K43" s="273"/>
      <c r="L43" s="273"/>
      <c r="M43" s="273"/>
      <c r="N43" s="273"/>
      <c r="O43" s="273"/>
      <c r="P43" s="220"/>
      <c r="Q43" s="274"/>
      <c r="R43" s="217"/>
      <c r="S43" s="225"/>
      <c r="T43" s="225"/>
      <c r="U43" s="241"/>
      <c r="V43" s="275"/>
      <c r="W43" s="276"/>
      <c r="X43" s="276"/>
      <c r="Y43" s="276"/>
      <c r="Z43" s="276"/>
      <c r="AB43" s="278"/>
    </row>
    <row r="44" spans="1:28" s="277" customFormat="1" ht="20">
      <c r="A44" s="216"/>
      <c r="B44" s="217" t="s">
        <v>1154</v>
      </c>
      <c r="C44" s="221" t="s">
        <v>2681</v>
      </c>
      <c r="D44" s="283"/>
      <c r="E44" s="217" t="s">
        <v>1119</v>
      </c>
      <c r="F44" s="217" t="s">
        <v>807</v>
      </c>
      <c r="G44" s="217" t="s">
        <v>13577</v>
      </c>
      <c r="H44" s="218">
        <v>0</v>
      </c>
      <c r="I44" s="219" t="s">
        <v>1804</v>
      </c>
      <c r="J44" s="219" t="s">
        <v>1808</v>
      </c>
      <c r="K44" s="273"/>
      <c r="L44" s="273"/>
      <c r="M44" s="273"/>
      <c r="N44" s="273"/>
      <c r="O44" s="273"/>
      <c r="P44" s="220"/>
      <c r="Q44" s="274"/>
      <c r="R44" s="217"/>
      <c r="S44" s="225"/>
      <c r="T44" s="225"/>
      <c r="U44" s="241"/>
      <c r="V44" s="275"/>
      <c r="W44" s="276"/>
      <c r="X44" s="276"/>
      <c r="Y44" s="276"/>
      <c r="Z44" s="276"/>
      <c r="AB44" s="278"/>
    </row>
    <row r="45" spans="1:28" s="277" customFormat="1" ht="20">
      <c r="A45" s="216"/>
      <c r="B45" s="217" t="s">
        <v>1154</v>
      </c>
      <c r="C45" s="221" t="s">
        <v>53</v>
      </c>
      <c r="D45" s="283"/>
      <c r="E45" s="217" t="s">
        <v>1123</v>
      </c>
      <c r="F45" s="217" t="s">
        <v>809</v>
      </c>
      <c r="G45" s="217" t="s">
        <v>13577</v>
      </c>
      <c r="H45" s="218">
        <v>0</v>
      </c>
      <c r="I45" s="219" t="s">
        <v>2590</v>
      </c>
      <c r="J45" s="219" t="s">
        <v>13975</v>
      </c>
      <c r="K45" s="273"/>
      <c r="L45" s="273"/>
      <c r="M45" s="273"/>
      <c r="N45" s="273"/>
      <c r="O45" s="273"/>
      <c r="P45" s="220"/>
      <c r="Q45" s="274"/>
      <c r="R45" s="217"/>
      <c r="S45" s="225"/>
      <c r="T45" s="225"/>
      <c r="U45" s="241"/>
      <c r="V45" s="275"/>
      <c r="W45" s="276"/>
      <c r="X45" s="276"/>
      <c r="Y45" s="276"/>
      <c r="Z45" s="276"/>
      <c r="AB45" s="278"/>
    </row>
    <row r="46" spans="1:28" s="277" customFormat="1" ht="20">
      <c r="A46" s="216"/>
      <c r="B46" s="217" t="s">
        <v>1154</v>
      </c>
      <c r="C46" s="221" t="s">
        <v>13267</v>
      </c>
      <c r="D46" s="283"/>
      <c r="E46" s="217" t="s">
        <v>1118</v>
      </c>
      <c r="F46" s="217" t="s">
        <v>1856</v>
      </c>
      <c r="G46" s="217" t="s">
        <v>13577</v>
      </c>
      <c r="H46" s="218">
        <v>0</v>
      </c>
      <c r="I46" s="219" t="s">
        <v>1857</v>
      </c>
      <c r="J46" s="219" t="s">
        <v>3305</v>
      </c>
      <c r="K46" s="273"/>
      <c r="L46" s="273"/>
      <c r="M46" s="273"/>
      <c r="N46" s="273"/>
      <c r="O46" s="273"/>
      <c r="P46" s="220"/>
      <c r="Q46" s="274"/>
      <c r="R46" s="217"/>
      <c r="S46" s="225"/>
      <c r="T46" s="225"/>
      <c r="U46" s="241"/>
      <c r="V46" s="275"/>
      <c r="W46" s="276"/>
      <c r="X46" s="276"/>
      <c r="Y46" s="276"/>
      <c r="Z46" s="276"/>
      <c r="AB46" s="278"/>
    </row>
    <row r="47" spans="1:28" s="277" customFormat="1" ht="20">
      <c r="A47" s="216"/>
      <c r="B47" s="217" t="s">
        <v>1154</v>
      </c>
      <c r="C47" s="221" t="s">
        <v>2677</v>
      </c>
      <c r="D47" s="283"/>
      <c r="E47" s="217" t="s">
        <v>1123</v>
      </c>
      <c r="F47" s="217" t="s">
        <v>2678</v>
      </c>
      <c r="G47" s="217" t="s">
        <v>13577</v>
      </c>
      <c r="H47" s="218">
        <v>0</v>
      </c>
      <c r="I47" s="219" t="s">
        <v>1865</v>
      </c>
      <c r="J47" s="219" t="s">
        <v>13971</v>
      </c>
      <c r="K47" s="273"/>
      <c r="L47" s="273"/>
      <c r="M47" s="273"/>
      <c r="N47" s="273"/>
      <c r="O47" s="273"/>
      <c r="P47" s="220"/>
      <c r="Q47" s="274"/>
      <c r="R47" s="217"/>
      <c r="S47" s="225"/>
      <c r="T47" s="225"/>
      <c r="U47" s="241"/>
      <c r="V47" s="275"/>
      <c r="W47" s="276"/>
      <c r="X47" s="276"/>
      <c r="Y47" s="276"/>
      <c r="Z47" s="276"/>
      <c r="AB47" s="278"/>
    </row>
    <row r="48" spans="1:28" s="277" customFormat="1" ht="20">
      <c r="A48" s="216"/>
      <c r="B48" s="217" t="s">
        <v>1154</v>
      </c>
      <c r="C48" s="221" t="s">
        <v>13264</v>
      </c>
      <c r="D48" s="283"/>
      <c r="E48" s="217" t="s">
        <v>1123</v>
      </c>
      <c r="F48" s="217" t="s">
        <v>13265</v>
      </c>
      <c r="G48" s="217" t="s">
        <v>13577</v>
      </c>
      <c r="H48" s="218">
        <v>0</v>
      </c>
      <c r="I48" s="219" t="s">
        <v>13285</v>
      </c>
      <c r="J48" s="219" t="s">
        <v>13949</v>
      </c>
      <c r="K48" s="273"/>
      <c r="L48" s="273"/>
      <c r="M48" s="273"/>
      <c r="N48" s="273"/>
      <c r="O48" s="273"/>
      <c r="P48" s="220"/>
      <c r="Q48" s="274"/>
      <c r="R48" s="217"/>
      <c r="S48" s="225"/>
      <c r="T48" s="225"/>
      <c r="U48" s="241"/>
      <c r="V48" s="275"/>
      <c r="W48" s="276"/>
      <c r="X48" s="276"/>
      <c r="Y48" s="276"/>
      <c r="Z48" s="276"/>
      <c r="AB48" s="278"/>
    </row>
    <row r="49" spans="1:28" s="277" customFormat="1" ht="27">
      <c r="A49" s="216"/>
      <c r="B49" s="217" t="s">
        <v>1156</v>
      </c>
      <c r="C49" s="221" t="s">
        <v>151</v>
      </c>
      <c r="D49" s="283"/>
      <c r="E49" s="217" t="s">
        <v>2576</v>
      </c>
      <c r="F49" s="217" t="s">
        <v>811</v>
      </c>
      <c r="G49" s="217" t="s">
        <v>13577</v>
      </c>
      <c r="H49" s="218">
        <v>0</v>
      </c>
      <c r="I49" s="219" t="s">
        <v>1863</v>
      </c>
      <c r="J49" s="219" t="s">
        <v>1864</v>
      </c>
      <c r="K49" s="273"/>
      <c r="L49" s="273"/>
      <c r="M49" s="273"/>
      <c r="N49" s="273"/>
      <c r="O49" s="273"/>
      <c r="P49" s="220"/>
      <c r="Q49" s="274"/>
      <c r="R49" s="217"/>
      <c r="S49" s="225"/>
      <c r="T49" s="225"/>
      <c r="U49" s="241"/>
      <c r="V49" s="275"/>
      <c r="W49" s="276"/>
      <c r="X49" s="276"/>
      <c r="Y49" s="276"/>
      <c r="Z49" s="276"/>
      <c r="AB49" s="278"/>
    </row>
    <row r="50" spans="1:28" s="277" customFormat="1" ht="20">
      <c r="A50" s="216"/>
      <c r="B50" s="217" t="s">
        <v>1156</v>
      </c>
      <c r="C50" s="221" t="s">
        <v>1402</v>
      </c>
      <c r="D50" s="283"/>
      <c r="E50" s="217" t="s">
        <v>1123</v>
      </c>
      <c r="F50" s="217" t="s">
        <v>813</v>
      </c>
      <c r="G50" s="217" t="s">
        <v>13577</v>
      </c>
      <c r="H50" s="218">
        <v>0</v>
      </c>
      <c r="I50" s="219" t="s">
        <v>1812</v>
      </c>
      <c r="J50" s="219" t="s">
        <v>13966</v>
      </c>
      <c r="K50" s="273"/>
      <c r="L50" s="273"/>
      <c r="M50" s="273"/>
      <c r="N50" s="273"/>
      <c r="O50" s="273"/>
      <c r="P50" s="220"/>
      <c r="Q50" s="274"/>
      <c r="R50" s="217"/>
      <c r="S50" s="225"/>
      <c r="T50" s="225"/>
      <c r="U50" s="241"/>
      <c r="V50" s="275"/>
      <c r="W50" s="276"/>
      <c r="X50" s="276"/>
      <c r="Y50" s="276"/>
      <c r="Z50" s="276"/>
      <c r="AB50" s="278"/>
    </row>
    <row r="51" spans="1:28" s="277" customFormat="1" ht="20">
      <c r="A51" s="216"/>
      <c r="B51" s="217" t="s">
        <v>1156</v>
      </c>
      <c r="C51" s="221" t="s">
        <v>837</v>
      </c>
      <c r="D51" s="283"/>
      <c r="E51" s="217" t="s">
        <v>1123</v>
      </c>
      <c r="F51" s="217" t="s">
        <v>814</v>
      </c>
      <c r="G51" s="217" t="s">
        <v>13577</v>
      </c>
      <c r="H51" s="218">
        <v>0</v>
      </c>
      <c r="I51" s="219" t="s">
        <v>1867</v>
      </c>
      <c r="J51" s="219" t="s">
        <v>13965</v>
      </c>
      <c r="K51" s="273"/>
      <c r="L51" s="273"/>
      <c r="M51" s="273"/>
      <c r="N51" s="273"/>
      <c r="O51" s="273"/>
      <c r="P51" s="220"/>
      <c r="Q51" s="274"/>
      <c r="R51" s="217"/>
      <c r="S51" s="225"/>
      <c r="T51" s="225"/>
      <c r="U51" s="241"/>
      <c r="V51" s="275"/>
      <c r="W51" s="276"/>
      <c r="X51" s="276"/>
      <c r="Y51" s="276"/>
      <c r="Z51" s="276"/>
      <c r="AB51" s="278"/>
    </row>
    <row r="52" spans="1:28" s="277" customFormat="1" ht="20">
      <c r="A52" s="216"/>
      <c r="B52" s="217" t="s">
        <v>1156</v>
      </c>
      <c r="C52" s="221" t="s">
        <v>152</v>
      </c>
      <c r="D52" s="283"/>
      <c r="E52" s="217" t="s">
        <v>1123</v>
      </c>
      <c r="F52" s="217" t="s">
        <v>819</v>
      </c>
      <c r="G52" s="217" t="s">
        <v>13577</v>
      </c>
      <c r="H52" s="218">
        <v>0</v>
      </c>
      <c r="I52" s="219" t="s">
        <v>1812</v>
      </c>
      <c r="J52" s="219" t="s">
        <v>13966</v>
      </c>
      <c r="K52" s="273"/>
      <c r="L52" s="273"/>
      <c r="M52" s="273"/>
      <c r="N52" s="273"/>
      <c r="O52" s="273"/>
      <c r="P52" s="220"/>
      <c r="Q52" s="274"/>
      <c r="R52" s="217"/>
      <c r="S52" s="225"/>
      <c r="T52" s="225"/>
      <c r="U52" s="241"/>
      <c r="V52" s="275"/>
      <c r="W52" s="276"/>
      <c r="X52" s="276"/>
      <c r="Y52" s="276"/>
      <c r="Z52" s="276"/>
      <c r="AB52" s="278"/>
    </row>
    <row r="53" spans="1:28" s="277" customFormat="1" ht="20">
      <c r="A53" s="216"/>
      <c r="B53" s="217" t="s">
        <v>1156</v>
      </c>
      <c r="C53" s="221" t="s">
        <v>926</v>
      </c>
      <c r="D53" s="283"/>
      <c r="E53" s="217" t="s">
        <v>1117</v>
      </c>
      <c r="F53" s="217" t="s">
        <v>822</v>
      </c>
      <c r="G53" s="217" t="s">
        <v>13577</v>
      </c>
      <c r="H53" s="218">
        <v>0</v>
      </c>
      <c r="I53" s="219" t="s">
        <v>1873</v>
      </c>
      <c r="J53" s="219" t="s">
        <v>2962</v>
      </c>
      <c r="K53" s="273"/>
      <c r="L53" s="273"/>
      <c r="M53" s="273"/>
      <c r="N53" s="273"/>
      <c r="O53" s="273"/>
      <c r="P53" s="220"/>
      <c r="Q53" s="274"/>
      <c r="R53" s="217"/>
      <c r="S53" s="225"/>
      <c r="T53" s="225"/>
      <c r="U53" s="241"/>
      <c r="V53" s="275"/>
      <c r="W53" s="276"/>
      <c r="X53" s="276"/>
      <c r="Y53" s="276"/>
      <c r="Z53" s="276"/>
      <c r="AB53" s="278"/>
    </row>
    <row r="54" spans="1:28" s="277" customFormat="1" ht="20">
      <c r="A54" s="216"/>
      <c r="B54" s="217" t="s">
        <v>1156</v>
      </c>
      <c r="C54" s="221" t="s">
        <v>1406</v>
      </c>
      <c r="D54" s="283"/>
      <c r="E54" s="217" t="s">
        <v>1123</v>
      </c>
      <c r="F54" s="217" t="s">
        <v>823</v>
      </c>
      <c r="G54" s="217" t="s">
        <v>13577</v>
      </c>
      <c r="H54" s="218">
        <v>0</v>
      </c>
      <c r="I54" s="219" t="s">
        <v>1876</v>
      </c>
      <c r="J54" s="219" t="s">
        <v>13965</v>
      </c>
      <c r="K54" s="273"/>
      <c r="L54" s="273"/>
      <c r="M54" s="273"/>
      <c r="N54" s="273"/>
      <c r="O54" s="273"/>
      <c r="P54" s="220"/>
      <c r="Q54" s="274"/>
      <c r="R54" s="217"/>
      <c r="S54" s="225"/>
      <c r="T54" s="225"/>
      <c r="U54" s="241"/>
      <c r="V54" s="275"/>
      <c r="W54" s="276"/>
      <c r="X54" s="276"/>
      <c r="Y54" s="276"/>
      <c r="Z54" s="276"/>
      <c r="AB54" s="278"/>
    </row>
    <row r="55" spans="1:28" s="277" customFormat="1" ht="20">
      <c r="A55" s="216"/>
      <c r="B55" s="217" t="s">
        <v>1156</v>
      </c>
      <c r="C55" s="221" t="s">
        <v>839</v>
      </c>
      <c r="D55" s="283"/>
      <c r="E55" s="217" t="s">
        <v>1123</v>
      </c>
      <c r="F55" s="217" t="s">
        <v>825</v>
      </c>
      <c r="G55" s="217" t="s">
        <v>13577</v>
      </c>
      <c r="H55" s="218">
        <v>0</v>
      </c>
      <c r="I55" s="219" t="s">
        <v>1877</v>
      </c>
      <c r="J55" s="219" t="s">
        <v>13971</v>
      </c>
      <c r="K55" s="273"/>
      <c r="L55" s="273"/>
      <c r="M55" s="273"/>
      <c r="N55" s="273"/>
      <c r="O55" s="273"/>
      <c r="P55" s="220"/>
      <c r="Q55" s="274"/>
      <c r="R55" s="217"/>
      <c r="S55" s="225"/>
      <c r="T55" s="225"/>
      <c r="U55" s="241"/>
      <c r="V55" s="275"/>
      <c r="W55" s="276"/>
      <c r="X55" s="276"/>
      <c r="Y55" s="276"/>
      <c r="Z55" s="276"/>
      <c r="AB55" s="278"/>
    </row>
    <row r="56" spans="1:28" s="277" customFormat="1" ht="20">
      <c r="A56" s="216"/>
      <c r="B56" s="217" t="s">
        <v>1156</v>
      </c>
      <c r="C56" s="221" t="s">
        <v>155</v>
      </c>
      <c r="D56" s="283"/>
      <c r="E56" s="217" t="s">
        <v>1123</v>
      </c>
      <c r="F56" s="217" t="s">
        <v>144</v>
      </c>
      <c r="G56" s="217" t="s">
        <v>13577</v>
      </c>
      <c r="H56" s="218">
        <v>0</v>
      </c>
      <c r="I56" s="219" t="s">
        <v>1812</v>
      </c>
      <c r="J56" s="219" t="s">
        <v>13966</v>
      </c>
      <c r="K56" s="273"/>
      <c r="L56" s="273"/>
      <c r="M56" s="273"/>
      <c r="N56" s="273"/>
      <c r="O56" s="273"/>
      <c r="P56" s="220"/>
      <c r="Q56" s="274"/>
      <c r="R56" s="217"/>
      <c r="S56" s="225"/>
      <c r="T56" s="225"/>
      <c r="U56" s="241"/>
      <c r="V56" s="275"/>
      <c r="W56" s="276"/>
      <c r="X56" s="276"/>
      <c r="Y56" s="276"/>
      <c r="Z56" s="276"/>
      <c r="AB56" s="278"/>
    </row>
    <row r="57" spans="1:28" s="277" customFormat="1" ht="20">
      <c r="A57" s="216"/>
      <c r="B57" s="217" t="s">
        <v>1156</v>
      </c>
      <c r="C57" s="221" t="s">
        <v>156</v>
      </c>
      <c r="D57" s="283"/>
      <c r="E57" s="217" t="s">
        <v>1123</v>
      </c>
      <c r="F57" s="217" t="s">
        <v>145</v>
      </c>
      <c r="G57" s="217" t="s">
        <v>13577</v>
      </c>
      <c r="H57" s="218">
        <v>0</v>
      </c>
      <c r="I57" s="219" t="s">
        <v>1812</v>
      </c>
      <c r="J57" s="219" t="s">
        <v>13966</v>
      </c>
      <c r="K57" s="273"/>
      <c r="L57" s="273"/>
      <c r="M57" s="273"/>
      <c r="N57" s="273"/>
      <c r="O57" s="273"/>
      <c r="P57" s="220"/>
      <c r="Q57" s="274"/>
      <c r="R57" s="217"/>
      <c r="S57" s="225"/>
      <c r="T57" s="225"/>
      <c r="U57" s="241"/>
      <c r="V57" s="275"/>
      <c r="W57" s="276"/>
      <c r="X57" s="276"/>
      <c r="Y57" s="276"/>
      <c r="Z57" s="276"/>
      <c r="AB57" s="278"/>
    </row>
    <row r="58" spans="1:28" s="277" customFormat="1" ht="27">
      <c r="A58" s="216"/>
      <c r="B58" s="217" t="s">
        <v>1156</v>
      </c>
      <c r="C58" s="221" t="s">
        <v>157</v>
      </c>
      <c r="D58" s="283"/>
      <c r="E58" s="217" t="s">
        <v>1123</v>
      </c>
      <c r="F58" s="217" t="s">
        <v>146</v>
      </c>
      <c r="G58" s="217" t="s">
        <v>13577</v>
      </c>
      <c r="H58" s="218">
        <v>0</v>
      </c>
      <c r="I58" s="219" t="s">
        <v>1880</v>
      </c>
      <c r="J58" s="219" t="s">
        <v>13966</v>
      </c>
      <c r="K58" s="273"/>
      <c r="L58" s="273"/>
      <c r="M58" s="273"/>
      <c r="N58" s="273"/>
      <c r="O58" s="273"/>
      <c r="P58" s="220"/>
      <c r="Q58" s="274"/>
      <c r="R58" s="217"/>
      <c r="S58" s="225"/>
      <c r="T58" s="225"/>
      <c r="U58" s="241"/>
      <c r="V58" s="275"/>
      <c r="W58" s="276"/>
      <c r="X58" s="276"/>
      <c r="Y58" s="276"/>
      <c r="Z58" s="276"/>
      <c r="AB58" s="278"/>
    </row>
    <row r="59" spans="1:28" s="277" customFormat="1" ht="20">
      <c r="A59" s="216"/>
      <c r="B59" s="217" t="s">
        <v>1156</v>
      </c>
      <c r="C59" s="221" t="s">
        <v>159</v>
      </c>
      <c r="D59" s="283"/>
      <c r="E59" s="217" t="s">
        <v>1123</v>
      </c>
      <c r="F59" s="217" t="s">
        <v>148</v>
      </c>
      <c r="G59" s="217" t="s">
        <v>13577</v>
      </c>
      <c r="H59" s="218">
        <v>0</v>
      </c>
      <c r="I59" s="219" t="s">
        <v>1876</v>
      </c>
      <c r="J59" s="219" t="s">
        <v>13965</v>
      </c>
      <c r="K59" s="273"/>
      <c r="L59" s="273"/>
      <c r="M59" s="273"/>
      <c r="N59" s="273"/>
      <c r="O59" s="273"/>
      <c r="P59" s="220"/>
      <c r="Q59" s="274"/>
      <c r="R59" s="217"/>
      <c r="S59" s="225"/>
      <c r="T59" s="225"/>
      <c r="U59" s="241"/>
      <c r="V59" s="275"/>
      <c r="W59" s="276"/>
      <c r="X59" s="276"/>
      <c r="Y59" s="276"/>
      <c r="Z59" s="276"/>
      <c r="AB59" s="278"/>
    </row>
    <row r="60" spans="1:28" s="277" customFormat="1" ht="20">
      <c r="A60" s="216"/>
      <c r="B60" s="217" t="s">
        <v>1156</v>
      </c>
      <c r="C60" s="221" t="s">
        <v>160</v>
      </c>
      <c r="D60" s="283"/>
      <c r="E60" s="217" t="s">
        <v>1123</v>
      </c>
      <c r="F60" s="217" t="s">
        <v>141</v>
      </c>
      <c r="G60" s="217" t="s">
        <v>13577</v>
      </c>
      <c r="H60" s="218">
        <v>0</v>
      </c>
      <c r="I60" s="219" t="s">
        <v>1883</v>
      </c>
      <c r="J60" s="219" t="s">
        <v>13966</v>
      </c>
      <c r="K60" s="273"/>
      <c r="L60" s="273"/>
      <c r="M60" s="273"/>
      <c r="N60" s="273"/>
      <c r="O60" s="273"/>
      <c r="P60" s="220"/>
      <c r="Q60" s="274"/>
      <c r="R60" s="217"/>
      <c r="S60" s="225"/>
      <c r="T60" s="225"/>
      <c r="U60" s="241"/>
      <c r="V60" s="275"/>
      <c r="W60" s="276"/>
      <c r="X60" s="276"/>
      <c r="Y60" s="276"/>
      <c r="Z60" s="276"/>
      <c r="AB60" s="278"/>
    </row>
    <row r="61" spans="1:28" s="277" customFormat="1" ht="20">
      <c r="A61" s="216"/>
      <c r="B61" s="217" t="s">
        <v>1156</v>
      </c>
      <c r="C61" s="221" t="s">
        <v>1428</v>
      </c>
      <c r="D61" s="283"/>
      <c r="E61" s="217" t="s">
        <v>1123</v>
      </c>
      <c r="F61" s="217" t="s">
        <v>1429</v>
      </c>
      <c r="G61" s="217" t="s">
        <v>13577</v>
      </c>
      <c r="H61" s="218">
        <v>0</v>
      </c>
      <c r="I61" s="219" t="s">
        <v>1813</v>
      </c>
      <c r="J61" s="219" t="s">
        <v>13970</v>
      </c>
      <c r="K61" s="273"/>
      <c r="L61" s="273"/>
      <c r="M61" s="273"/>
      <c r="N61" s="273"/>
      <c r="O61" s="273"/>
      <c r="P61" s="220"/>
      <c r="Q61" s="274"/>
      <c r="R61" s="217"/>
      <c r="S61" s="225"/>
      <c r="T61" s="225"/>
      <c r="U61" s="241"/>
      <c r="V61" s="275"/>
      <c r="W61" s="276"/>
      <c r="X61" s="276"/>
      <c r="Y61" s="276"/>
      <c r="Z61" s="276"/>
      <c r="AB61" s="278"/>
    </row>
    <row r="62" spans="1:28" s="277" customFormat="1" ht="20">
      <c r="A62" s="216"/>
      <c r="B62" s="217" t="s">
        <v>1156</v>
      </c>
      <c r="C62" s="221" t="s">
        <v>2685</v>
      </c>
      <c r="D62" s="283"/>
      <c r="E62" s="217" t="s">
        <v>1124</v>
      </c>
      <c r="F62" s="217" t="s">
        <v>1451</v>
      </c>
      <c r="G62" s="217" t="s">
        <v>13577</v>
      </c>
      <c r="H62" s="218">
        <v>0</v>
      </c>
      <c r="I62" s="219" t="s">
        <v>1786</v>
      </c>
      <c r="J62" s="219" t="s">
        <v>4399</v>
      </c>
      <c r="K62" s="273"/>
      <c r="L62" s="273"/>
      <c r="M62" s="273"/>
      <c r="N62" s="273"/>
      <c r="O62" s="273"/>
      <c r="P62" s="220"/>
      <c r="Q62" s="274"/>
      <c r="R62" s="217"/>
      <c r="S62" s="225"/>
      <c r="T62" s="225"/>
      <c r="U62" s="241"/>
      <c r="V62" s="275"/>
      <c r="W62" s="276"/>
      <c r="X62" s="276"/>
      <c r="Y62" s="276"/>
      <c r="Z62" s="276"/>
      <c r="AB62" s="278"/>
    </row>
    <row r="63" spans="1:28" s="277" customFormat="1" ht="20">
      <c r="A63" s="216"/>
      <c r="B63" s="217" t="s">
        <v>1156</v>
      </c>
      <c r="C63" s="221" t="s">
        <v>14177</v>
      </c>
      <c r="D63" s="283"/>
      <c r="E63" s="217" t="s">
        <v>915</v>
      </c>
      <c r="F63" s="217" t="s">
        <v>1455</v>
      </c>
      <c r="G63" s="217" t="s">
        <v>13577</v>
      </c>
      <c r="H63" s="218">
        <v>0</v>
      </c>
      <c r="I63" s="219" t="s">
        <v>1885</v>
      </c>
      <c r="J63" s="219" t="s">
        <v>12459</v>
      </c>
      <c r="K63" s="273"/>
      <c r="L63" s="273"/>
      <c r="M63" s="273"/>
      <c r="N63" s="273"/>
      <c r="O63" s="273"/>
      <c r="P63" s="220"/>
      <c r="Q63" s="274"/>
      <c r="R63" s="217"/>
      <c r="S63" s="225"/>
      <c r="T63" s="225"/>
      <c r="U63" s="241"/>
      <c r="V63" s="275"/>
      <c r="W63" s="276"/>
      <c r="X63" s="276"/>
      <c r="Y63" s="276"/>
      <c r="Z63" s="276"/>
      <c r="AB63" s="278"/>
    </row>
    <row r="64" spans="1:28" s="277" customFormat="1" ht="20">
      <c r="A64" s="216"/>
      <c r="B64" s="217" t="s">
        <v>1156</v>
      </c>
      <c r="C64" s="221" t="s">
        <v>1453</v>
      </c>
      <c r="D64" s="283"/>
      <c r="E64" s="217" t="s">
        <v>1123</v>
      </c>
      <c r="F64" s="217" t="s">
        <v>1454</v>
      </c>
      <c r="G64" s="217" t="s">
        <v>13577</v>
      </c>
      <c r="H64" s="218">
        <v>0</v>
      </c>
      <c r="I64" s="219" t="s">
        <v>1812</v>
      </c>
      <c r="J64" s="219" t="s">
        <v>13966</v>
      </c>
      <c r="K64" s="273"/>
      <c r="L64" s="273"/>
      <c r="M64" s="273"/>
      <c r="N64" s="273"/>
      <c r="O64" s="273"/>
      <c r="P64" s="220"/>
      <c r="Q64" s="274"/>
      <c r="R64" s="217"/>
      <c r="S64" s="225"/>
      <c r="T64" s="225"/>
      <c r="U64" s="241"/>
      <c r="V64" s="275"/>
      <c r="W64" s="276"/>
      <c r="X64" s="276"/>
      <c r="Y64" s="276"/>
      <c r="Z64" s="276"/>
      <c r="AB64" s="278"/>
    </row>
    <row r="65" spans="1:28" s="277" customFormat="1" ht="27">
      <c r="A65" s="216"/>
      <c r="B65" s="217" t="s">
        <v>1156</v>
      </c>
      <c r="C65" s="221" t="s">
        <v>1888</v>
      </c>
      <c r="D65" s="283"/>
      <c r="E65" s="217" t="s">
        <v>2576</v>
      </c>
      <c r="F65" s="217" t="s">
        <v>1889</v>
      </c>
      <c r="G65" s="217" t="s">
        <v>13577</v>
      </c>
      <c r="H65" s="218">
        <v>0</v>
      </c>
      <c r="I65" s="219" t="s">
        <v>1890</v>
      </c>
      <c r="J65" s="219" t="s">
        <v>1647</v>
      </c>
      <c r="K65" s="273"/>
      <c r="L65" s="273"/>
      <c r="M65" s="273"/>
      <c r="N65" s="273"/>
      <c r="O65" s="273"/>
      <c r="P65" s="220"/>
      <c r="Q65" s="274"/>
      <c r="R65" s="217"/>
      <c r="S65" s="225"/>
      <c r="T65" s="225"/>
      <c r="U65" s="241"/>
      <c r="V65" s="275"/>
      <c r="W65" s="276"/>
      <c r="X65" s="276"/>
      <c r="Y65" s="276"/>
      <c r="Z65" s="276"/>
      <c r="AB65" s="278"/>
    </row>
    <row r="66" spans="1:28" s="277" customFormat="1" ht="40.5">
      <c r="A66" s="216"/>
      <c r="B66" s="217" t="s">
        <v>1156</v>
      </c>
      <c r="C66" s="221" t="s">
        <v>1891</v>
      </c>
      <c r="D66" s="283"/>
      <c r="E66" s="217" t="s">
        <v>906</v>
      </c>
      <c r="F66" s="217" t="s">
        <v>1892</v>
      </c>
      <c r="G66" s="217" t="s">
        <v>13577</v>
      </c>
      <c r="H66" s="218">
        <v>0</v>
      </c>
      <c r="I66" s="219" t="s">
        <v>1893</v>
      </c>
      <c r="J66" s="219" t="s">
        <v>10351</v>
      </c>
      <c r="K66" s="273"/>
      <c r="L66" s="273"/>
      <c r="M66" s="273"/>
      <c r="N66" s="273"/>
      <c r="O66" s="273"/>
      <c r="P66" s="220"/>
      <c r="Q66" s="274"/>
      <c r="R66" s="217"/>
      <c r="S66" s="225"/>
      <c r="T66" s="225"/>
      <c r="U66" s="241"/>
      <c r="V66" s="275"/>
      <c r="W66" s="276"/>
      <c r="X66" s="276"/>
      <c r="Y66" s="276"/>
      <c r="Z66" s="276"/>
      <c r="AB66" s="278"/>
    </row>
    <row r="67" spans="1:28" s="277" customFormat="1" ht="20">
      <c r="A67" s="216" t="s">
        <v>810</v>
      </c>
      <c r="B67" s="217" t="s">
        <v>1156</v>
      </c>
      <c r="C67" s="221" t="s">
        <v>14163</v>
      </c>
      <c r="D67" s="283"/>
      <c r="E67" s="217" t="s">
        <v>1131</v>
      </c>
      <c r="F67" s="217" t="s">
        <v>810</v>
      </c>
      <c r="G67" s="217" t="s">
        <v>13577</v>
      </c>
      <c r="H67" s="218">
        <v>0</v>
      </c>
      <c r="I67" s="219" t="s">
        <v>2236</v>
      </c>
      <c r="J67" s="219" t="s">
        <v>2237</v>
      </c>
      <c r="K67" s="273"/>
      <c r="L67" s="273"/>
      <c r="M67" s="273"/>
      <c r="N67" s="273"/>
      <c r="O67" s="273"/>
      <c r="P67" s="220"/>
      <c r="Q67" s="274"/>
      <c r="R67" s="217"/>
      <c r="S67" s="225"/>
      <c r="T67" s="225"/>
      <c r="U67" s="241"/>
      <c r="V67" s="275"/>
      <c r="W67" s="276"/>
      <c r="X67" s="276"/>
      <c r="Y67" s="276"/>
      <c r="Z67" s="276"/>
      <c r="AB67" s="278"/>
    </row>
    <row r="68" spans="1:28" s="277" customFormat="1" ht="20">
      <c r="A68" s="216" t="s">
        <v>667</v>
      </c>
      <c r="B68" s="217" t="s">
        <v>1153</v>
      </c>
      <c r="C68" s="221" t="s">
        <v>54</v>
      </c>
      <c r="D68" s="283"/>
      <c r="E68" s="217" t="s">
        <v>1124</v>
      </c>
      <c r="F68" s="217" t="s">
        <v>667</v>
      </c>
      <c r="G68" s="217" t="s">
        <v>13577</v>
      </c>
      <c r="H68" s="218">
        <v>0</v>
      </c>
      <c r="I68" s="219" t="s">
        <v>1572</v>
      </c>
      <c r="J68" s="219" t="s">
        <v>1573</v>
      </c>
      <c r="K68" s="273"/>
      <c r="L68" s="273"/>
      <c r="M68" s="273"/>
      <c r="N68" s="273"/>
      <c r="O68" s="273"/>
      <c r="P68" s="220"/>
      <c r="Q68" s="274"/>
      <c r="R68" s="217"/>
      <c r="S68" s="225"/>
      <c r="T68" s="225"/>
      <c r="U68" s="241"/>
      <c r="V68" s="275"/>
      <c r="W68" s="276"/>
      <c r="X68" s="276"/>
      <c r="Y68" s="276"/>
      <c r="Z68" s="276"/>
      <c r="AB68" s="278"/>
    </row>
    <row r="69" spans="1:28" s="277" customFormat="1" ht="20">
      <c r="A69" s="216" t="s">
        <v>669</v>
      </c>
      <c r="B69" s="217" t="s">
        <v>1153</v>
      </c>
      <c r="C69" s="221" t="s">
        <v>12755</v>
      </c>
      <c r="D69" s="283"/>
      <c r="E69" s="217" t="s">
        <v>1119</v>
      </c>
      <c r="F69" s="217" t="s">
        <v>669</v>
      </c>
      <c r="G69" s="217" t="s">
        <v>13577</v>
      </c>
      <c r="H69" s="218">
        <v>0</v>
      </c>
      <c r="I69" s="219" t="s">
        <v>1576</v>
      </c>
      <c r="J69" s="219" t="s">
        <v>1577</v>
      </c>
      <c r="K69" s="273"/>
      <c r="L69" s="273"/>
      <c r="M69" s="273"/>
      <c r="N69" s="273"/>
      <c r="O69" s="273"/>
      <c r="P69" s="220"/>
      <c r="Q69" s="274"/>
      <c r="R69" s="217"/>
      <c r="S69" s="225"/>
      <c r="T69" s="225"/>
      <c r="U69" s="241"/>
      <c r="V69" s="275"/>
      <c r="W69" s="276"/>
      <c r="X69" s="276"/>
      <c r="Y69" s="276"/>
      <c r="Z69" s="276"/>
      <c r="AB69" s="278"/>
    </row>
    <row r="70" spans="1:28" s="277" customFormat="1" ht="20">
      <c r="A70" s="216" t="s">
        <v>670</v>
      </c>
      <c r="B70" s="217" t="s">
        <v>1153</v>
      </c>
      <c r="C70" s="221" t="s">
        <v>2409</v>
      </c>
      <c r="D70" s="283"/>
      <c r="E70" s="217" t="s">
        <v>1121</v>
      </c>
      <c r="F70" s="217" t="s">
        <v>670</v>
      </c>
      <c r="G70" s="217" t="s">
        <v>13577</v>
      </c>
      <c r="H70" s="218">
        <v>0</v>
      </c>
      <c r="I70" s="219" t="s">
        <v>1578</v>
      </c>
      <c r="J70" s="219" t="s">
        <v>1579</v>
      </c>
      <c r="K70" s="273"/>
      <c r="L70" s="273"/>
      <c r="M70" s="273"/>
      <c r="N70" s="273"/>
      <c r="O70" s="273"/>
      <c r="P70" s="220"/>
      <c r="Q70" s="274"/>
      <c r="R70" s="217"/>
      <c r="S70" s="225"/>
      <c r="T70" s="225"/>
      <c r="U70" s="241"/>
      <c r="V70" s="275"/>
      <c r="W70" s="276"/>
      <c r="X70" s="276"/>
      <c r="Y70" s="276"/>
      <c r="Z70" s="276"/>
      <c r="AB70" s="278"/>
    </row>
    <row r="71" spans="1:28" s="277" customFormat="1" ht="20">
      <c r="A71" s="216" t="s">
        <v>671</v>
      </c>
      <c r="B71" s="217" t="s">
        <v>1153</v>
      </c>
      <c r="C71" s="221" t="s">
        <v>2410</v>
      </c>
      <c r="D71" s="283"/>
      <c r="E71" s="217" t="s">
        <v>1131</v>
      </c>
      <c r="F71" s="217" t="s">
        <v>671</v>
      </c>
      <c r="G71" s="217" t="s">
        <v>13577</v>
      </c>
      <c r="H71" s="218">
        <v>0</v>
      </c>
      <c r="I71" s="219" t="s">
        <v>1580</v>
      </c>
      <c r="J71" s="219" t="s">
        <v>1581</v>
      </c>
      <c r="K71" s="273"/>
      <c r="L71" s="273"/>
      <c r="M71" s="273"/>
      <c r="N71" s="273"/>
      <c r="O71" s="273"/>
      <c r="P71" s="220"/>
      <c r="Q71" s="274"/>
      <c r="R71" s="217"/>
      <c r="S71" s="225"/>
      <c r="T71" s="225"/>
      <c r="U71" s="241"/>
      <c r="V71" s="275"/>
      <c r="W71" s="276"/>
      <c r="X71" s="276"/>
      <c r="Y71" s="276"/>
      <c r="Z71" s="276"/>
      <c r="AB71" s="278"/>
    </row>
    <row r="72" spans="1:28" s="277" customFormat="1" ht="20">
      <c r="A72" s="216" t="s">
        <v>674</v>
      </c>
      <c r="B72" s="217" t="s">
        <v>1153</v>
      </c>
      <c r="C72" s="221" t="s">
        <v>1247</v>
      </c>
      <c r="D72" s="283"/>
      <c r="E72" s="217" t="s">
        <v>1124</v>
      </c>
      <c r="F72" s="217" t="s">
        <v>674</v>
      </c>
      <c r="G72" s="217" t="s">
        <v>13577</v>
      </c>
      <c r="H72" s="218">
        <v>0</v>
      </c>
      <c r="I72" s="219" t="s">
        <v>1586</v>
      </c>
      <c r="J72" s="219" t="s">
        <v>1586</v>
      </c>
      <c r="K72" s="273"/>
      <c r="L72" s="273"/>
      <c r="M72" s="273"/>
      <c r="N72" s="273"/>
      <c r="O72" s="273"/>
      <c r="P72" s="220"/>
      <c r="Q72" s="274"/>
      <c r="R72" s="217"/>
      <c r="S72" s="225"/>
      <c r="T72" s="225"/>
      <c r="U72" s="241"/>
      <c r="V72" s="275"/>
      <c r="W72" s="276"/>
      <c r="X72" s="276"/>
      <c r="Y72" s="276"/>
      <c r="Z72" s="276"/>
      <c r="AB72" s="278"/>
    </row>
    <row r="73" spans="1:28" s="277" customFormat="1" ht="27">
      <c r="A73" s="216" t="s">
        <v>676</v>
      </c>
      <c r="B73" s="217" t="s">
        <v>1153</v>
      </c>
      <c r="C73" s="221" t="s">
        <v>1249</v>
      </c>
      <c r="D73" s="283"/>
      <c r="E73" s="217" t="s">
        <v>910</v>
      </c>
      <c r="F73" s="217" t="s">
        <v>676</v>
      </c>
      <c r="G73" s="217" t="s">
        <v>13577</v>
      </c>
      <c r="H73" s="218">
        <v>0</v>
      </c>
      <c r="I73" s="219" t="s">
        <v>1588</v>
      </c>
      <c r="J73" s="219" t="s">
        <v>10600</v>
      </c>
      <c r="K73" s="273"/>
      <c r="L73" s="273"/>
      <c r="M73" s="273"/>
      <c r="N73" s="273"/>
      <c r="O73" s="273"/>
      <c r="P73" s="220"/>
      <c r="Q73" s="274"/>
      <c r="R73" s="217"/>
      <c r="S73" s="225"/>
      <c r="T73" s="225"/>
      <c r="U73" s="241"/>
      <c r="V73" s="275"/>
      <c r="W73" s="276"/>
      <c r="X73" s="276"/>
      <c r="Y73" s="276"/>
      <c r="Z73" s="276"/>
      <c r="AB73" s="278"/>
    </row>
    <row r="74" spans="1:28" s="277" customFormat="1" ht="20">
      <c r="A74" s="216" t="s">
        <v>678</v>
      </c>
      <c r="B74" s="217" t="s">
        <v>1153</v>
      </c>
      <c r="C74" s="221" t="s">
        <v>677</v>
      </c>
      <c r="D74" s="283"/>
      <c r="E74" s="217" t="s">
        <v>1124</v>
      </c>
      <c r="F74" s="217" t="s">
        <v>678</v>
      </c>
      <c r="G74" s="217" t="s">
        <v>13577</v>
      </c>
      <c r="H74" s="218">
        <v>0</v>
      </c>
      <c r="I74" s="219" t="s">
        <v>1572</v>
      </c>
      <c r="J74" s="219" t="s">
        <v>1573</v>
      </c>
      <c r="K74" s="273"/>
      <c r="L74" s="273"/>
      <c r="M74" s="273"/>
      <c r="N74" s="273"/>
      <c r="O74" s="273"/>
      <c r="P74" s="220"/>
      <c r="Q74" s="274"/>
      <c r="R74" s="217"/>
      <c r="S74" s="225"/>
      <c r="T74" s="225"/>
      <c r="U74" s="241"/>
      <c r="V74" s="275"/>
      <c r="W74" s="276"/>
      <c r="X74" s="276"/>
      <c r="Y74" s="276"/>
      <c r="Z74" s="276"/>
      <c r="AB74" s="278"/>
    </row>
    <row r="75" spans="1:28" s="277" customFormat="1" ht="20">
      <c r="A75" s="216" t="s">
        <v>682</v>
      </c>
      <c r="B75" s="217" t="s">
        <v>1153</v>
      </c>
      <c r="C75" s="221" t="s">
        <v>55</v>
      </c>
      <c r="D75" s="283"/>
      <c r="E75" s="217" t="s">
        <v>1130</v>
      </c>
      <c r="F75" s="217" t="s">
        <v>682</v>
      </c>
      <c r="G75" s="217" t="s">
        <v>13577</v>
      </c>
      <c r="H75" s="218">
        <v>0</v>
      </c>
      <c r="I75" s="219" t="s">
        <v>1599</v>
      </c>
      <c r="J75" s="219" t="s">
        <v>6691</v>
      </c>
      <c r="K75" s="273"/>
      <c r="L75" s="273"/>
      <c r="M75" s="273"/>
      <c r="N75" s="273"/>
      <c r="O75" s="273"/>
      <c r="P75" s="220"/>
      <c r="Q75" s="274"/>
      <c r="R75" s="217"/>
      <c r="S75" s="225"/>
      <c r="T75" s="225"/>
      <c r="U75" s="241"/>
      <c r="V75" s="275"/>
      <c r="W75" s="276"/>
      <c r="X75" s="276"/>
      <c r="Y75" s="276"/>
      <c r="Z75" s="276"/>
      <c r="AB75" s="278"/>
    </row>
    <row r="76" spans="1:28" s="277" customFormat="1" ht="20">
      <c r="A76" s="216" t="s">
        <v>689</v>
      </c>
      <c r="B76" s="217" t="s">
        <v>1153</v>
      </c>
      <c r="C76" s="221" t="s">
        <v>929</v>
      </c>
      <c r="D76" s="283"/>
      <c r="E76" s="217" t="s">
        <v>1131</v>
      </c>
      <c r="F76" s="217" t="s">
        <v>689</v>
      </c>
      <c r="G76" s="217" t="s">
        <v>13577</v>
      </c>
      <c r="H76" s="218">
        <v>0</v>
      </c>
      <c r="I76" s="219" t="s">
        <v>1604</v>
      </c>
      <c r="J76" s="219" t="s">
        <v>1605</v>
      </c>
      <c r="K76" s="273"/>
      <c r="L76" s="273"/>
      <c r="M76" s="273"/>
      <c r="N76" s="273"/>
      <c r="O76" s="273"/>
      <c r="P76" s="220"/>
      <c r="Q76" s="274"/>
      <c r="R76" s="217"/>
      <c r="S76" s="225"/>
      <c r="T76" s="225"/>
      <c r="U76" s="241"/>
      <c r="V76" s="275"/>
      <c r="W76" s="276"/>
      <c r="X76" s="276"/>
      <c r="Y76" s="276"/>
      <c r="Z76" s="276"/>
      <c r="AB76" s="278"/>
    </row>
    <row r="77" spans="1:28" s="277" customFormat="1" ht="20">
      <c r="A77" s="216" t="s">
        <v>694</v>
      </c>
      <c r="B77" s="217" t="s">
        <v>1153</v>
      </c>
      <c r="C77" s="221" t="s">
        <v>1062</v>
      </c>
      <c r="D77" s="283"/>
      <c r="E77" s="217" t="s">
        <v>1124</v>
      </c>
      <c r="F77" s="217" t="s">
        <v>694</v>
      </c>
      <c r="G77" s="217" t="s">
        <v>13577</v>
      </c>
      <c r="H77" s="218">
        <v>0</v>
      </c>
      <c r="I77" s="219" t="s">
        <v>1572</v>
      </c>
      <c r="J77" s="219" t="s">
        <v>1573</v>
      </c>
      <c r="K77" s="273"/>
      <c r="L77" s="273"/>
      <c r="M77" s="273"/>
      <c r="N77" s="273"/>
      <c r="O77" s="273"/>
      <c r="P77" s="220"/>
      <c r="Q77" s="274"/>
      <c r="R77" s="217"/>
      <c r="S77" s="225"/>
      <c r="T77" s="225"/>
      <c r="U77" s="241"/>
      <c r="V77" s="275"/>
      <c r="W77" s="276"/>
      <c r="X77" s="276"/>
      <c r="Y77" s="276"/>
      <c r="Z77" s="276"/>
      <c r="AB77" s="278"/>
    </row>
    <row r="78" spans="1:28" s="277" customFormat="1" ht="20">
      <c r="A78" s="216" t="s">
        <v>695</v>
      </c>
      <c r="B78" s="217" t="s">
        <v>1153</v>
      </c>
      <c r="C78" s="221" t="s">
        <v>2647</v>
      </c>
      <c r="D78" s="283"/>
      <c r="E78" s="217" t="s">
        <v>1123</v>
      </c>
      <c r="F78" s="217" t="s">
        <v>695</v>
      </c>
      <c r="G78" s="217" t="s">
        <v>13577</v>
      </c>
      <c r="H78" s="218">
        <v>0</v>
      </c>
      <c r="I78" s="219" t="s">
        <v>1618</v>
      </c>
      <c r="J78" s="219" t="s">
        <v>14194</v>
      </c>
      <c r="K78" s="273"/>
      <c r="L78" s="273"/>
      <c r="M78" s="273"/>
      <c r="N78" s="273"/>
      <c r="O78" s="273"/>
      <c r="P78" s="220"/>
      <c r="Q78" s="274"/>
      <c r="R78" s="217"/>
      <c r="S78" s="225"/>
      <c r="T78" s="225"/>
      <c r="U78" s="241"/>
      <c r="V78" s="275"/>
      <c r="W78" s="276"/>
      <c r="X78" s="276"/>
      <c r="Y78" s="276"/>
      <c r="Z78" s="276"/>
      <c r="AB78" s="278"/>
    </row>
    <row r="79" spans="1:28" s="277" customFormat="1" ht="20">
      <c r="A79" s="216" t="s">
        <v>700</v>
      </c>
      <c r="B79" s="217" t="s">
        <v>1153</v>
      </c>
      <c r="C79" s="221" t="s">
        <v>1251</v>
      </c>
      <c r="D79" s="283"/>
      <c r="E79" s="217" t="s">
        <v>1131</v>
      </c>
      <c r="F79" s="217" t="s">
        <v>700</v>
      </c>
      <c r="G79" s="217" t="s">
        <v>13577</v>
      </c>
      <c r="H79" s="218">
        <v>0</v>
      </c>
      <c r="I79" s="219" t="s">
        <v>1624</v>
      </c>
      <c r="J79" s="219" t="s">
        <v>1610</v>
      </c>
      <c r="K79" s="273"/>
      <c r="L79" s="273"/>
      <c r="M79" s="273"/>
      <c r="N79" s="273"/>
      <c r="O79" s="273"/>
      <c r="P79" s="220"/>
      <c r="Q79" s="274"/>
      <c r="R79" s="217"/>
      <c r="S79" s="225"/>
      <c r="T79" s="225"/>
      <c r="U79" s="241"/>
      <c r="V79" s="275"/>
      <c r="W79" s="276"/>
      <c r="X79" s="276"/>
      <c r="Y79" s="276"/>
      <c r="Z79" s="276"/>
      <c r="AB79" s="278"/>
    </row>
    <row r="80" spans="1:28" s="277" customFormat="1" ht="20">
      <c r="A80" s="216" t="s">
        <v>701</v>
      </c>
      <c r="B80" s="217" t="s">
        <v>1153</v>
      </c>
      <c r="C80" s="221" t="s">
        <v>1258</v>
      </c>
      <c r="D80" s="283"/>
      <c r="E80" s="217" t="s">
        <v>912</v>
      </c>
      <c r="F80" s="217" t="s">
        <v>701</v>
      </c>
      <c r="G80" s="217" t="s">
        <v>13577</v>
      </c>
      <c r="H80" s="218">
        <v>0</v>
      </c>
      <c r="I80" s="219" t="s">
        <v>1625</v>
      </c>
      <c r="J80" s="219" t="s">
        <v>11593</v>
      </c>
      <c r="K80" s="273"/>
      <c r="L80" s="273"/>
      <c r="M80" s="273"/>
      <c r="N80" s="273"/>
      <c r="O80" s="273"/>
      <c r="P80" s="220"/>
      <c r="Q80" s="274"/>
      <c r="R80" s="217"/>
      <c r="S80" s="225"/>
      <c r="T80" s="225"/>
      <c r="U80" s="241"/>
      <c r="V80" s="275"/>
      <c r="W80" s="276"/>
      <c r="X80" s="276"/>
      <c r="Y80" s="276"/>
      <c r="Z80" s="276"/>
      <c r="AB80" s="278"/>
    </row>
    <row r="81" spans="1:28" s="277" customFormat="1" ht="27">
      <c r="A81" s="216" t="s">
        <v>704</v>
      </c>
      <c r="B81" s="217" t="s">
        <v>1153</v>
      </c>
      <c r="C81" s="221" t="s">
        <v>2309</v>
      </c>
      <c r="D81" s="283"/>
      <c r="E81" s="217" t="s">
        <v>2576</v>
      </c>
      <c r="F81" s="217" t="s">
        <v>704</v>
      </c>
      <c r="G81" s="217" t="s">
        <v>13577</v>
      </c>
      <c r="H81" s="218">
        <v>0</v>
      </c>
      <c r="I81" s="219" t="s">
        <v>1629</v>
      </c>
      <c r="J81" s="219" t="s">
        <v>1630</v>
      </c>
      <c r="K81" s="273"/>
      <c r="L81" s="273"/>
      <c r="M81" s="273"/>
      <c r="N81" s="273"/>
      <c r="O81" s="273"/>
      <c r="P81" s="220"/>
      <c r="Q81" s="274"/>
      <c r="R81" s="217"/>
      <c r="S81" s="225"/>
      <c r="T81" s="225"/>
      <c r="U81" s="241"/>
      <c r="V81" s="275"/>
      <c r="W81" s="276"/>
      <c r="X81" s="276"/>
      <c r="Y81" s="276"/>
      <c r="Z81" s="276"/>
      <c r="AB81" s="278"/>
    </row>
    <row r="82" spans="1:28" s="277" customFormat="1" ht="20">
      <c r="A82" s="216" t="s">
        <v>705</v>
      </c>
      <c r="B82" s="217" t="s">
        <v>1153</v>
      </c>
      <c r="C82" s="221" t="s">
        <v>2411</v>
      </c>
      <c r="D82" s="283"/>
      <c r="E82" s="217" t="s">
        <v>1120</v>
      </c>
      <c r="F82" s="217" t="s">
        <v>705</v>
      </c>
      <c r="G82" s="217" t="s">
        <v>13577</v>
      </c>
      <c r="H82" s="218">
        <v>0</v>
      </c>
      <c r="I82" s="219" t="s">
        <v>1632</v>
      </c>
      <c r="J82" s="219" t="s">
        <v>1633</v>
      </c>
      <c r="K82" s="273"/>
      <c r="L82" s="273"/>
      <c r="M82" s="273"/>
      <c r="N82" s="273"/>
      <c r="O82" s="273"/>
      <c r="P82" s="220"/>
      <c r="Q82" s="274"/>
      <c r="R82" s="217"/>
      <c r="S82" s="225"/>
      <c r="T82" s="225"/>
      <c r="U82" s="241"/>
      <c r="V82" s="275"/>
      <c r="W82" s="276"/>
      <c r="X82" s="276"/>
      <c r="Y82" s="276"/>
      <c r="Z82" s="276"/>
      <c r="AB82" s="278"/>
    </row>
    <row r="83" spans="1:28" s="277" customFormat="1" ht="20">
      <c r="A83" s="216" t="s">
        <v>708</v>
      </c>
      <c r="B83" s="217" t="s">
        <v>1153</v>
      </c>
      <c r="C83" s="221" t="s">
        <v>57</v>
      </c>
      <c r="D83" s="283"/>
      <c r="E83" s="217" t="s">
        <v>1131</v>
      </c>
      <c r="F83" s="217" t="s">
        <v>708</v>
      </c>
      <c r="G83" s="217" t="s">
        <v>13577</v>
      </c>
      <c r="H83" s="218">
        <v>0</v>
      </c>
      <c r="I83" s="219" t="s">
        <v>2496</v>
      </c>
      <c r="J83" s="219" t="s">
        <v>6885</v>
      </c>
      <c r="K83" s="273"/>
      <c r="L83" s="273"/>
      <c r="M83" s="273"/>
      <c r="N83" s="273"/>
      <c r="O83" s="273"/>
      <c r="P83" s="220"/>
      <c r="Q83" s="274"/>
      <c r="R83" s="217"/>
      <c r="S83" s="225"/>
      <c r="T83" s="225"/>
      <c r="U83" s="241"/>
      <c r="V83" s="275"/>
      <c r="W83" s="276"/>
      <c r="X83" s="276"/>
      <c r="Y83" s="276"/>
      <c r="Z83" s="276"/>
      <c r="AB83" s="278"/>
    </row>
    <row r="84" spans="1:28" s="277" customFormat="1" ht="27">
      <c r="A84" s="216" t="s">
        <v>711</v>
      </c>
      <c r="B84" s="217" t="s">
        <v>1153</v>
      </c>
      <c r="C84" s="221" t="s">
        <v>710</v>
      </c>
      <c r="D84" s="283"/>
      <c r="E84" s="217" t="s">
        <v>2576</v>
      </c>
      <c r="F84" s="217" t="s">
        <v>711</v>
      </c>
      <c r="G84" s="217" t="s">
        <v>13577</v>
      </c>
      <c r="H84" s="218">
        <v>0</v>
      </c>
      <c r="I84" s="219" t="s">
        <v>1637</v>
      </c>
      <c r="J84" s="219" t="s">
        <v>1630</v>
      </c>
      <c r="K84" s="273"/>
      <c r="L84" s="273"/>
      <c r="M84" s="273"/>
      <c r="N84" s="273"/>
      <c r="O84" s="273"/>
      <c r="P84" s="220"/>
      <c r="Q84" s="274"/>
      <c r="R84" s="217"/>
      <c r="S84" s="225"/>
      <c r="T84" s="225"/>
      <c r="U84" s="241"/>
      <c r="V84" s="275"/>
      <c r="W84" s="276"/>
      <c r="X84" s="276"/>
      <c r="Y84" s="276"/>
      <c r="Z84" s="276"/>
      <c r="AB84" s="278"/>
    </row>
    <row r="85" spans="1:28" s="277" customFormat="1" ht="20">
      <c r="A85" s="216" t="s">
        <v>712</v>
      </c>
      <c r="B85" s="217" t="s">
        <v>1153</v>
      </c>
      <c r="C85" s="221" t="s">
        <v>2252</v>
      </c>
      <c r="D85" s="283"/>
      <c r="E85" s="217" t="s">
        <v>1131</v>
      </c>
      <c r="F85" s="217" t="s">
        <v>712</v>
      </c>
      <c r="G85" s="217" t="s">
        <v>13577</v>
      </c>
      <c r="H85" s="218">
        <v>0</v>
      </c>
      <c r="I85" s="219" t="s">
        <v>1638</v>
      </c>
      <c r="J85" s="219" t="s">
        <v>1610</v>
      </c>
      <c r="K85" s="273"/>
      <c r="L85" s="273"/>
      <c r="M85" s="273"/>
      <c r="N85" s="273"/>
      <c r="O85" s="273"/>
      <c r="P85" s="220"/>
      <c r="Q85" s="274"/>
      <c r="R85" s="217"/>
      <c r="S85" s="225"/>
      <c r="T85" s="225"/>
      <c r="U85" s="241"/>
      <c r="V85" s="275"/>
      <c r="W85" s="276"/>
      <c r="X85" s="276"/>
      <c r="Y85" s="276"/>
      <c r="Z85" s="276"/>
      <c r="AB85" s="278"/>
    </row>
    <row r="86" spans="1:28" s="277" customFormat="1" ht="20">
      <c r="A86" s="216" t="s">
        <v>720</v>
      </c>
      <c r="B86" s="217" t="s">
        <v>1153</v>
      </c>
      <c r="C86" s="221" t="s">
        <v>59</v>
      </c>
      <c r="D86" s="283"/>
      <c r="E86" s="217" t="s">
        <v>1131</v>
      </c>
      <c r="F86" s="217" t="s">
        <v>720</v>
      </c>
      <c r="G86" s="217" t="s">
        <v>13577</v>
      </c>
      <c r="H86" s="218">
        <v>0</v>
      </c>
      <c r="I86" s="219" t="s">
        <v>1648</v>
      </c>
      <c r="J86" s="219" t="s">
        <v>1610</v>
      </c>
      <c r="K86" s="273"/>
      <c r="L86" s="273"/>
      <c r="M86" s="273"/>
      <c r="N86" s="273"/>
      <c r="O86" s="273"/>
      <c r="P86" s="220"/>
      <c r="Q86" s="274"/>
      <c r="R86" s="217"/>
      <c r="S86" s="225"/>
      <c r="T86" s="225"/>
      <c r="U86" s="241"/>
      <c r="V86" s="275"/>
      <c r="W86" s="276"/>
      <c r="X86" s="276"/>
      <c r="Y86" s="276"/>
      <c r="Z86" s="276"/>
      <c r="AB86" s="278"/>
    </row>
    <row r="87" spans="1:28" s="277" customFormat="1" ht="20">
      <c r="A87" s="216" t="s">
        <v>721</v>
      </c>
      <c r="B87" s="217" t="s">
        <v>1153</v>
      </c>
      <c r="C87" s="221" t="s">
        <v>2255</v>
      </c>
      <c r="D87" s="283"/>
      <c r="E87" s="217" t="s">
        <v>1123</v>
      </c>
      <c r="F87" s="217" t="s">
        <v>721</v>
      </c>
      <c r="G87" s="217" t="s">
        <v>13577</v>
      </c>
      <c r="H87" s="218">
        <v>0</v>
      </c>
      <c r="I87" s="219" t="s">
        <v>1651</v>
      </c>
      <c r="J87" s="219" t="s">
        <v>14194</v>
      </c>
      <c r="K87" s="273"/>
      <c r="L87" s="273"/>
      <c r="M87" s="273"/>
      <c r="N87" s="273"/>
      <c r="O87" s="273"/>
      <c r="P87" s="220"/>
      <c r="Q87" s="274"/>
      <c r="R87" s="217"/>
      <c r="S87" s="225"/>
      <c r="T87" s="225"/>
      <c r="U87" s="241"/>
      <c r="V87" s="275"/>
      <c r="W87" s="276"/>
      <c r="X87" s="276"/>
      <c r="Y87" s="276"/>
      <c r="Z87" s="276"/>
      <c r="AB87" s="278"/>
    </row>
    <row r="88" spans="1:28" s="277" customFormat="1" ht="20">
      <c r="A88" s="216" t="s">
        <v>723</v>
      </c>
      <c r="B88" s="217" t="s">
        <v>1153</v>
      </c>
      <c r="C88" s="221" t="s">
        <v>2431</v>
      </c>
      <c r="D88" s="283"/>
      <c r="E88" s="217" t="s">
        <v>1121</v>
      </c>
      <c r="F88" s="217" t="s">
        <v>723</v>
      </c>
      <c r="G88" s="217" t="s">
        <v>13577</v>
      </c>
      <c r="H88" s="218">
        <v>0</v>
      </c>
      <c r="I88" s="219" t="s">
        <v>1652</v>
      </c>
      <c r="J88" s="219" t="s">
        <v>1653</v>
      </c>
      <c r="K88" s="273"/>
      <c r="L88" s="273"/>
      <c r="M88" s="273"/>
      <c r="N88" s="273"/>
      <c r="O88" s="273"/>
      <c r="P88" s="220"/>
      <c r="Q88" s="274"/>
      <c r="R88" s="217"/>
      <c r="S88" s="225"/>
      <c r="T88" s="225"/>
      <c r="U88" s="241"/>
      <c r="V88" s="275"/>
      <c r="W88" s="276"/>
      <c r="X88" s="276"/>
      <c r="Y88" s="276"/>
      <c r="Z88" s="276"/>
      <c r="AB88" s="278"/>
    </row>
    <row r="89" spans="1:28" s="277" customFormat="1" ht="27">
      <c r="A89" s="216" t="s">
        <v>724</v>
      </c>
      <c r="B89" s="217" t="s">
        <v>1153</v>
      </c>
      <c r="C89" s="221" t="s">
        <v>1252</v>
      </c>
      <c r="D89" s="283"/>
      <c r="E89" s="217" t="s">
        <v>2576</v>
      </c>
      <c r="F89" s="217" t="s">
        <v>724</v>
      </c>
      <c r="G89" s="217" t="s">
        <v>13577</v>
      </c>
      <c r="H89" s="218">
        <v>0</v>
      </c>
      <c r="I89" s="219" t="s">
        <v>1654</v>
      </c>
      <c r="J89" s="219" t="s">
        <v>1655</v>
      </c>
      <c r="K89" s="273"/>
      <c r="L89" s="273"/>
      <c r="M89" s="273"/>
      <c r="N89" s="273"/>
      <c r="O89" s="273"/>
      <c r="P89" s="220"/>
      <c r="Q89" s="274"/>
      <c r="R89" s="217"/>
      <c r="S89" s="225"/>
      <c r="T89" s="225"/>
      <c r="U89" s="241"/>
      <c r="V89" s="275"/>
      <c r="W89" s="276"/>
      <c r="X89" s="276"/>
      <c r="Y89" s="276"/>
      <c r="Z89" s="276"/>
      <c r="AB89" s="278"/>
    </row>
    <row r="90" spans="1:28" s="277" customFormat="1" ht="20">
      <c r="A90" s="216" t="s">
        <v>726</v>
      </c>
      <c r="B90" s="217" t="s">
        <v>1153</v>
      </c>
      <c r="C90" s="221" t="s">
        <v>1187</v>
      </c>
      <c r="D90" s="283"/>
      <c r="E90" s="217" t="s">
        <v>1131</v>
      </c>
      <c r="F90" s="217" t="s">
        <v>726</v>
      </c>
      <c r="G90" s="217" t="s">
        <v>13577</v>
      </c>
      <c r="H90" s="218">
        <v>0</v>
      </c>
      <c r="I90" s="219" t="s">
        <v>1657</v>
      </c>
      <c r="J90" s="219" t="s">
        <v>2322</v>
      </c>
      <c r="K90" s="273"/>
      <c r="L90" s="273"/>
      <c r="M90" s="273"/>
      <c r="N90" s="273"/>
      <c r="O90" s="273"/>
      <c r="P90" s="220"/>
      <c r="Q90" s="274"/>
      <c r="R90" s="217"/>
      <c r="S90" s="225"/>
      <c r="T90" s="225"/>
      <c r="U90" s="241"/>
      <c r="V90" s="275"/>
      <c r="W90" s="276"/>
      <c r="X90" s="276"/>
      <c r="Y90" s="276"/>
      <c r="Z90" s="276"/>
      <c r="AB90" s="278"/>
    </row>
    <row r="91" spans="1:28" s="277" customFormat="1" ht="20">
      <c r="A91" s="216" t="s">
        <v>727</v>
      </c>
      <c r="B91" s="217" t="s">
        <v>1153</v>
      </c>
      <c r="C91" s="221" t="s">
        <v>1253</v>
      </c>
      <c r="D91" s="283"/>
      <c r="E91" s="217" t="s">
        <v>1131</v>
      </c>
      <c r="F91" s="217" t="s">
        <v>727</v>
      </c>
      <c r="G91" s="217" t="s">
        <v>13577</v>
      </c>
      <c r="H91" s="218">
        <v>0</v>
      </c>
      <c r="I91" s="219" t="s">
        <v>1659</v>
      </c>
      <c r="J91" s="219" t="s">
        <v>1658</v>
      </c>
      <c r="K91" s="273"/>
      <c r="L91" s="273"/>
      <c r="M91" s="273"/>
      <c r="N91" s="273"/>
      <c r="O91" s="273"/>
      <c r="P91" s="220"/>
      <c r="Q91" s="274"/>
      <c r="R91" s="217"/>
      <c r="S91" s="225"/>
      <c r="T91" s="225"/>
      <c r="U91" s="241"/>
      <c r="V91" s="275"/>
      <c r="W91" s="276"/>
      <c r="X91" s="276"/>
      <c r="Y91" s="276"/>
      <c r="Z91" s="276"/>
      <c r="AB91" s="278"/>
    </row>
    <row r="92" spans="1:28" s="277" customFormat="1" ht="20">
      <c r="A92" s="216" t="s">
        <v>731</v>
      </c>
      <c r="B92" s="217" t="s">
        <v>1153</v>
      </c>
      <c r="C92" s="221" t="s">
        <v>2259</v>
      </c>
      <c r="D92" s="283"/>
      <c r="E92" s="217" t="s">
        <v>1131</v>
      </c>
      <c r="F92" s="217" t="s">
        <v>731</v>
      </c>
      <c r="G92" s="217" t="s">
        <v>13577</v>
      </c>
      <c r="H92" s="218">
        <v>0</v>
      </c>
      <c r="I92" s="219" t="s">
        <v>1664</v>
      </c>
      <c r="J92" s="219" t="s">
        <v>1665</v>
      </c>
      <c r="K92" s="273"/>
      <c r="L92" s="273"/>
      <c r="M92" s="273"/>
      <c r="N92" s="273"/>
      <c r="O92" s="273"/>
      <c r="P92" s="220"/>
      <c r="Q92" s="274"/>
      <c r="R92" s="217"/>
      <c r="S92" s="225"/>
      <c r="T92" s="225"/>
      <c r="U92" s="241"/>
      <c r="V92" s="275"/>
      <c r="W92" s="276"/>
      <c r="X92" s="276"/>
      <c r="Y92" s="276"/>
      <c r="Z92" s="276"/>
      <c r="AB92" s="278"/>
    </row>
    <row r="93" spans="1:28" s="277" customFormat="1" ht="20">
      <c r="A93" s="216" t="s">
        <v>734</v>
      </c>
      <c r="B93" s="217" t="s">
        <v>1153</v>
      </c>
      <c r="C93" s="221" t="s">
        <v>2439</v>
      </c>
      <c r="D93" s="283"/>
      <c r="E93" s="217" t="s">
        <v>1121</v>
      </c>
      <c r="F93" s="217" t="s">
        <v>734</v>
      </c>
      <c r="G93" s="217" t="s">
        <v>13577</v>
      </c>
      <c r="H93" s="218">
        <v>0</v>
      </c>
      <c r="I93" s="219" t="s">
        <v>1671</v>
      </c>
      <c r="J93" s="219" t="s">
        <v>1579</v>
      </c>
      <c r="K93" s="273"/>
      <c r="L93" s="273"/>
      <c r="M93" s="273"/>
      <c r="N93" s="273"/>
      <c r="O93" s="273"/>
      <c r="P93" s="220"/>
      <c r="Q93" s="274"/>
      <c r="R93" s="217"/>
      <c r="S93" s="225"/>
      <c r="T93" s="225"/>
      <c r="U93" s="241"/>
      <c r="V93" s="275"/>
      <c r="W93" s="276"/>
      <c r="X93" s="276"/>
      <c r="Y93" s="276"/>
      <c r="Z93" s="276"/>
      <c r="AB93" s="278"/>
    </row>
    <row r="94" spans="1:28" s="277" customFormat="1" ht="20">
      <c r="A94" s="216" t="s">
        <v>744</v>
      </c>
      <c r="B94" s="217" t="s">
        <v>1153</v>
      </c>
      <c r="C94" s="221" t="s">
        <v>2265</v>
      </c>
      <c r="D94" s="283"/>
      <c r="E94" s="217" t="s">
        <v>1123</v>
      </c>
      <c r="F94" s="217" t="s">
        <v>744</v>
      </c>
      <c r="G94" s="217" t="s">
        <v>13577</v>
      </c>
      <c r="H94" s="218">
        <v>0</v>
      </c>
      <c r="I94" s="219" t="s">
        <v>1615</v>
      </c>
      <c r="J94" s="219" t="s">
        <v>13967</v>
      </c>
      <c r="K94" s="273"/>
      <c r="L94" s="273"/>
      <c r="M94" s="273"/>
      <c r="N94" s="273"/>
      <c r="O94" s="273"/>
      <c r="P94" s="220"/>
      <c r="Q94" s="274"/>
      <c r="R94" s="217"/>
      <c r="S94" s="225"/>
      <c r="T94" s="225"/>
      <c r="U94" s="241"/>
      <c r="V94" s="275"/>
      <c r="W94" s="276"/>
      <c r="X94" s="276"/>
      <c r="Y94" s="276"/>
      <c r="Z94" s="276"/>
      <c r="AB94" s="278"/>
    </row>
    <row r="95" spans="1:28" s="277" customFormat="1" ht="20">
      <c r="A95" s="216" t="s">
        <v>747</v>
      </c>
      <c r="B95" s="217" t="s">
        <v>1153</v>
      </c>
      <c r="C95" s="221" t="s">
        <v>60</v>
      </c>
      <c r="D95" s="283"/>
      <c r="E95" s="217" t="s">
        <v>1131</v>
      </c>
      <c r="F95" s="217" t="s">
        <v>747</v>
      </c>
      <c r="G95" s="217" t="s">
        <v>13577</v>
      </c>
      <c r="H95" s="218">
        <v>0</v>
      </c>
      <c r="I95" s="219" t="s">
        <v>1694</v>
      </c>
      <c r="J95" s="219" t="s">
        <v>2323</v>
      </c>
      <c r="K95" s="273"/>
      <c r="L95" s="273"/>
      <c r="M95" s="273"/>
      <c r="N95" s="273"/>
      <c r="O95" s="273"/>
      <c r="P95" s="220"/>
      <c r="Q95" s="274"/>
      <c r="R95" s="217"/>
      <c r="S95" s="225"/>
      <c r="T95" s="225"/>
      <c r="U95" s="241"/>
      <c r="V95" s="275"/>
      <c r="W95" s="276"/>
      <c r="X95" s="276"/>
      <c r="Y95" s="276"/>
      <c r="Z95" s="276"/>
      <c r="AB95" s="278"/>
    </row>
    <row r="96" spans="1:28" s="277" customFormat="1" ht="20">
      <c r="A96" s="216" t="s">
        <v>748</v>
      </c>
      <c r="B96" s="217" t="s">
        <v>1153</v>
      </c>
      <c r="C96" s="221" t="s">
        <v>1256</v>
      </c>
      <c r="D96" s="283"/>
      <c r="E96" s="217" t="s">
        <v>1131</v>
      </c>
      <c r="F96" s="217" t="s">
        <v>748</v>
      </c>
      <c r="G96" s="217" t="s">
        <v>13577</v>
      </c>
      <c r="H96" s="218">
        <v>0</v>
      </c>
      <c r="I96" s="219" t="s">
        <v>1696</v>
      </c>
      <c r="J96" s="219" t="s">
        <v>1697</v>
      </c>
      <c r="K96" s="273"/>
      <c r="L96" s="273"/>
      <c r="M96" s="273"/>
      <c r="N96" s="273"/>
      <c r="O96" s="273"/>
      <c r="P96" s="220"/>
      <c r="Q96" s="274"/>
      <c r="R96" s="217"/>
      <c r="S96" s="225"/>
      <c r="T96" s="225"/>
      <c r="U96" s="241"/>
      <c r="V96" s="275"/>
      <c r="W96" s="276"/>
      <c r="X96" s="276"/>
      <c r="Y96" s="276"/>
      <c r="Z96" s="276"/>
      <c r="AB96" s="278"/>
    </row>
    <row r="97" spans="1:28" s="277" customFormat="1" ht="20">
      <c r="A97" s="216" t="s">
        <v>751</v>
      </c>
      <c r="B97" s="217" t="s">
        <v>1153</v>
      </c>
      <c r="C97" s="221" t="s">
        <v>2269</v>
      </c>
      <c r="D97" s="283"/>
      <c r="E97" s="217" t="s">
        <v>1131</v>
      </c>
      <c r="F97" s="217" t="s">
        <v>751</v>
      </c>
      <c r="G97" s="217" t="s">
        <v>13577</v>
      </c>
      <c r="H97" s="218">
        <v>0</v>
      </c>
      <c r="I97" s="219" t="s">
        <v>1702</v>
      </c>
      <c r="J97" s="219" t="s">
        <v>1610</v>
      </c>
      <c r="K97" s="273"/>
      <c r="L97" s="273"/>
      <c r="M97" s="273"/>
      <c r="N97" s="273"/>
      <c r="O97" s="273"/>
      <c r="P97" s="220"/>
      <c r="Q97" s="274"/>
      <c r="R97" s="217"/>
      <c r="S97" s="225"/>
      <c r="T97" s="225"/>
      <c r="U97" s="241"/>
      <c r="V97" s="275"/>
      <c r="W97" s="276"/>
      <c r="X97" s="276"/>
      <c r="Y97" s="276"/>
      <c r="Z97" s="276"/>
      <c r="AB97" s="278"/>
    </row>
    <row r="98" spans="1:28" s="277" customFormat="1" ht="27">
      <c r="A98" s="216" t="s">
        <v>756</v>
      </c>
      <c r="B98" s="217" t="s">
        <v>1153</v>
      </c>
      <c r="C98" s="221" t="s">
        <v>843</v>
      </c>
      <c r="D98" s="283"/>
      <c r="E98" s="217" t="s">
        <v>2576</v>
      </c>
      <c r="F98" s="217" t="s">
        <v>756</v>
      </c>
      <c r="G98" s="217" t="s">
        <v>13577</v>
      </c>
      <c r="H98" s="218">
        <v>0</v>
      </c>
      <c r="I98" s="219" t="s">
        <v>1711</v>
      </c>
      <c r="J98" s="219" t="s">
        <v>1647</v>
      </c>
      <c r="K98" s="273"/>
      <c r="L98" s="273"/>
      <c r="M98" s="273"/>
      <c r="N98" s="273"/>
      <c r="O98" s="273"/>
      <c r="P98" s="220"/>
      <c r="Q98" s="274"/>
      <c r="R98" s="217"/>
      <c r="S98" s="225"/>
      <c r="T98" s="225"/>
      <c r="U98" s="241"/>
      <c r="V98" s="275"/>
      <c r="W98" s="276"/>
      <c r="X98" s="276"/>
      <c r="Y98" s="276"/>
      <c r="Z98" s="276"/>
      <c r="AB98" s="278"/>
    </row>
    <row r="99" spans="1:28" s="277" customFormat="1" ht="27">
      <c r="A99" s="216" t="s">
        <v>800</v>
      </c>
      <c r="B99" s="217" t="s">
        <v>1154</v>
      </c>
      <c r="C99" s="221" t="s">
        <v>643</v>
      </c>
      <c r="D99" s="283"/>
      <c r="E99" s="217" t="s">
        <v>1128</v>
      </c>
      <c r="F99" s="217" t="s">
        <v>800</v>
      </c>
      <c r="G99" s="217" t="s">
        <v>13577</v>
      </c>
      <c r="H99" s="218">
        <v>0</v>
      </c>
      <c r="I99" s="219" t="s">
        <v>1805</v>
      </c>
      <c r="J99" s="219" t="s">
        <v>13183</v>
      </c>
      <c r="K99" s="273"/>
      <c r="L99" s="273"/>
      <c r="M99" s="273"/>
      <c r="N99" s="273"/>
      <c r="O99" s="273"/>
      <c r="P99" s="220"/>
      <c r="Q99" s="274"/>
      <c r="R99" s="217"/>
      <c r="S99" s="225"/>
      <c r="T99" s="225"/>
      <c r="U99" s="241"/>
      <c r="V99" s="275"/>
      <c r="W99" s="276"/>
      <c r="X99" s="276"/>
      <c r="Y99" s="276"/>
      <c r="Z99" s="276"/>
      <c r="AB99" s="278"/>
    </row>
    <row r="100" spans="1:28" s="277" customFormat="1" ht="27">
      <c r="A100" s="216" t="s">
        <v>804</v>
      </c>
      <c r="B100" s="217" t="s">
        <v>1154</v>
      </c>
      <c r="C100" s="221" t="s">
        <v>803</v>
      </c>
      <c r="D100" s="283"/>
      <c r="E100" s="217" t="s">
        <v>2575</v>
      </c>
      <c r="F100" s="217" t="s">
        <v>804</v>
      </c>
      <c r="G100" s="217" t="s">
        <v>13577</v>
      </c>
      <c r="H100" s="218">
        <v>0</v>
      </c>
      <c r="I100" s="219" t="s">
        <v>14186</v>
      </c>
      <c r="J100" s="219" t="s">
        <v>1736</v>
      </c>
      <c r="K100" s="273"/>
      <c r="L100" s="273"/>
      <c r="M100" s="273"/>
      <c r="N100" s="273"/>
      <c r="O100" s="273"/>
      <c r="P100" s="220"/>
      <c r="Q100" s="274"/>
      <c r="R100" s="217"/>
      <c r="S100" s="225"/>
      <c r="T100" s="225"/>
      <c r="U100" s="241"/>
      <c r="V100" s="275"/>
      <c r="W100" s="276"/>
      <c r="X100" s="276"/>
      <c r="Y100" s="276"/>
      <c r="Z100" s="276"/>
      <c r="AB100" s="278"/>
    </row>
    <row r="101" spans="1:28" s="277" customFormat="1" ht="20">
      <c r="A101" s="216"/>
      <c r="B101" s="217"/>
      <c r="C101" s="221"/>
      <c r="D101" s="283"/>
      <c r="E101" s="217"/>
      <c r="F101" s="217"/>
      <c r="G101" s="217"/>
      <c r="H101" s="218"/>
      <c r="I101" s="219"/>
      <c r="J101" s="219"/>
      <c r="K101" s="273"/>
      <c r="L101" s="273"/>
      <c r="M101" s="273"/>
      <c r="N101" s="273"/>
      <c r="O101" s="273"/>
      <c r="P101" s="220"/>
      <c r="Q101" s="274"/>
      <c r="R101" s="217"/>
      <c r="S101" s="225"/>
      <c r="T101" s="225"/>
      <c r="U101" s="241"/>
      <c r="V101" s="275"/>
      <c r="W101" s="276"/>
      <c r="X101" s="276"/>
      <c r="Y101" s="276"/>
      <c r="Z101" s="276"/>
      <c r="AB101" s="278"/>
    </row>
    <row r="102" spans="1:28" s="277" customFormat="1" ht="20">
      <c r="A102" s="216"/>
      <c r="B102" s="217"/>
      <c r="C102" s="221"/>
      <c r="D102" s="283"/>
      <c r="E102" s="217"/>
      <c r="F102" s="217"/>
      <c r="G102" s="217"/>
      <c r="H102" s="218"/>
      <c r="I102" s="219"/>
      <c r="J102" s="219"/>
      <c r="K102" s="273"/>
      <c r="L102" s="273"/>
      <c r="M102" s="273"/>
      <c r="N102" s="273"/>
      <c r="O102" s="273"/>
      <c r="P102" s="220"/>
      <c r="Q102" s="274"/>
      <c r="R102" s="217"/>
      <c r="S102" s="225"/>
      <c r="T102" s="225"/>
      <c r="U102" s="241"/>
      <c r="V102" s="275"/>
      <c r="W102" s="276"/>
      <c r="X102" s="276"/>
      <c r="Y102" s="276"/>
      <c r="Z102" s="276"/>
      <c r="AB102" s="278"/>
    </row>
    <row r="103" spans="1:28" s="277" customFormat="1" ht="20">
      <c r="A103" s="216"/>
      <c r="B103" s="217"/>
      <c r="C103" s="221"/>
      <c r="D103" s="283"/>
      <c r="E103" s="217"/>
      <c r="F103" s="217"/>
      <c r="G103" s="217"/>
      <c r="H103" s="218"/>
      <c r="I103" s="219"/>
      <c r="J103" s="219"/>
      <c r="K103" s="273"/>
      <c r="L103" s="273"/>
      <c r="M103" s="273"/>
      <c r="N103" s="273"/>
      <c r="O103" s="273"/>
      <c r="P103" s="220"/>
      <c r="Q103" s="274"/>
      <c r="R103" s="217"/>
      <c r="S103" s="225"/>
      <c r="T103" s="225"/>
      <c r="U103" s="241"/>
      <c r="V103" s="275"/>
      <c r="W103" s="276"/>
      <c r="X103" s="276"/>
      <c r="Y103" s="276"/>
      <c r="Z103" s="276"/>
      <c r="AB103" s="278"/>
    </row>
    <row r="104" spans="1:28" s="277" customFormat="1" ht="20">
      <c r="A104" s="216"/>
      <c r="B104" s="217"/>
      <c r="C104" s="221"/>
      <c r="D104" s="283"/>
      <c r="E104" s="217"/>
      <c r="F104" s="217"/>
      <c r="G104" s="217"/>
      <c r="H104" s="218"/>
      <c r="I104" s="219"/>
      <c r="J104" s="219"/>
      <c r="K104" s="273"/>
      <c r="L104" s="273"/>
      <c r="M104" s="273"/>
      <c r="N104" s="273"/>
      <c r="O104" s="273"/>
      <c r="P104" s="220"/>
      <c r="Q104" s="274"/>
      <c r="R104" s="217"/>
      <c r="S104" s="225"/>
      <c r="T104" s="225"/>
      <c r="U104" s="241"/>
      <c r="V104" s="275"/>
      <c r="W104" s="276"/>
      <c r="X104" s="276"/>
      <c r="Y104" s="276"/>
      <c r="Z104" s="276"/>
      <c r="AB104" s="278"/>
    </row>
    <row r="105" spans="1:28" s="277" customFormat="1" ht="20">
      <c r="A105" s="216"/>
      <c r="B105" s="217"/>
      <c r="C105" s="221"/>
      <c r="D105" s="283"/>
      <c r="E105" s="217"/>
      <c r="F105" s="217"/>
      <c r="G105" s="217"/>
      <c r="H105" s="218"/>
      <c r="I105" s="219"/>
      <c r="J105" s="219"/>
      <c r="K105" s="273"/>
      <c r="L105" s="273"/>
      <c r="M105" s="273"/>
      <c r="N105" s="273"/>
      <c r="O105" s="273"/>
      <c r="P105" s="220"/>
      <c r="Q105" s="274"/>
      <c r="R105" s="217"/>
      <c r="S105" s="225"/>
      <c r="T105" s="225"/>
      <c r="U105" s="241"/>
      <c r="V105" s="275"/>
      <c r="W105" s="276"/>
      <c r="X105" s="276"/>
      <c r="Y105" s="276"/>
      <c r="Z105" s="276"/>
      <c r="AB105" s="278"/>
    </row>
    <row r="106" spans="1:28" s="277" customFormat="1" ht="20">
      <c r="A106" s="216"/>
      <c r="B106" s="217"/>
      <c r="C106" s="221"/>
      <c r="D106" s="283"/>
      <c r="E106" s="217"/>
      <c r="F106" s="217"/>
      <c r="G106" s="217"/>
      <c r="H106" s="218"/>
      <c r="I106" s="219"/>
      <c r="J106" s="219"/>
      <c r="K106" s="273"/>
      <c r="L106" s="273"/>
      <c r="M106" s="273"/>
      <c r="N106" s="273"/>
      <c r="O106" s="273"/>
      <c r="P106" s="220"/>
      <c r="Q106" s="274"/>
      <c r="R106" s="217"/>
      <c r="S106" s="225"/>
      <c r="T106" s="225"/>
      <c r="U106" s="241"/>
      <c r="V106" s="275"/>
      <c r="W106" s="276"/>
      <c r="X106" s="276"/>
      <c r="Y106" s="276"/>
      <c r="Z106" s="276"/>
      <c r="AB106" s="278"/>
    </row>
    <row r="107" spans="1:28" s="277" customFormat="1" ht="20">
      <c r="A107" s="216"/>
      <c r="B107" s="217"/>
      <c r="C107" s="221"/>
      <c r="D107" s="283"/>
      <c r="E107" s="217"/>
      <c r="F107" s="217"/>
      <c r="G107" s="217"/>
      <c r="H107" s="218"/>
      <c r="I107" s="219"/>
      <c r="J107" s="219"/>
      <c r="K107" s="273"/>
      <c r="L107" s="273"/>
      <c r="M107" s="273"/>
      <c r="N107" s="273"/>
      <c r="O107" s="273"/>
      <c r="P107" s="220"/>
      <c r="Q107" s="274"/>
      <c r="R107" s="217"/>
      <c r="S107" s="225"/>
      <c r="T107" s="225"/>
      <c r="U107" s="241"/>
      <c r="V107" s="275"/>
      <c r="W107" s="276"/>
      <c r="X107" s="276"/>
      <c r="Y107" s="276"/>
      <c r="Z107" s="276"/>
      <c r="AB107" s="278"/>
    </row>
    <row r="108" spans="1:28" s="277" customFormat="1" ht="20">
      <c r="A108" s="216"/>
      <c r="B108" s="217"/>
      <c r="C108" s="221"/>
      <c r="D108" s="283"/>
      <c r="E108" s="217"/>
      <c r="F108" s="217"/>
      <c r="G108" s="217"/>
      <c r="H108" s="218"/>
      <c r="I108" s="219"/>
      <c r="J108" s="219"/>
      <c r="K108" s="273"/>
      <c r="L108" s="273"/>
      <c r="M108" s="273"/>
      <c r="N108" s="273"/>
      <c r="O108" s="273"/>
      <c r="P108" s="220"/>
      <c r="Q108" s="274"/>
      <c r="R108" s="217"/>
      <c r="S108" s="225"/>
      <c r="T108" s="225"/>
      <c r="U108" s="241"/>
      <c r="V108" s="275"/>
      <c r="W108" s="276"/>
      <c r="X108" s="276"/>
      <c r="Y108" s="276"/>
      <c r="Z108" s="276"/>
      <c r="AB108" s="278"/>
    </row>
    <row r="109" spans="1:28" s="277" customFormat="1" ht="20">
      <c r="A109" s="216"/>
      <c r="B109" s="217"/>
      <c r="C109" s="221"/>
      <c r="D109" s="283"/>
      <c r="E109" s="217"/>
      <c r="F109" s="217"/>
      <c r="G109" s="217"/>
      <c r="H109" s="218"/>
      <c r="I109" s="219"/>
      <c r="J109" s="219"/>
      <c r="K109" s="273"/>
      <c r="L109" s="273"/>
      <c r="M109" s="273"/>
      <c r="N109" s="273"/>
      <c r="O109" s="273"/>
      <c r="P109" s="220"/>
      <c r="Q109" s="274"/>
      <c r="R109" s="217"/>
      <c r="S109" s="225"/>
      <c r="T109" s="225"/>
      <c r="U109" s="241"/>
      <c r="V109" s="275"/>
      <c r="W109" s="276"/>
      <c r="X109" s="276"/>
      <c r="Y109" s="276"/>
      <c r="Z109" s="276"/>
      <c r="AB109" s="278"/>
    </row>
    <row r="110" spans="1:28" s="277" customFormat="1" ht="20">
      <c r="A110" s="216"/>
      <c r="B110" s="217"/>
      <c r="C110" s="221"/>
      <c r="D110" s="283"/>
      <c r="E110" s="217"/>
      <c r="F110" s="217"/>
      <c r="G110" s="217"/>
      <c r="H110" s="218"/>
      <c r="I110" s="219"/>
      <c r="J110" s="219"/>
      <c r="K110" s="273"/>
      <c r="L110" s="273"/>
      <c r="M110" s="273"/>
      <c r="N110" s="273"/>
      <c r="O110" s="273"/>
      <c r="P110" s="220"/>
      <c r="Q110" s="274"/>
      <c r="R110" s="217"/>
      <c r="S110" s="225"/>
      <c r="T110" s="225"/>
      <c r="U110" s="241"/>
      <c r="V110" s="275"/>
      <c r="W110" s="276"/>
      <c r="X110" s="276"/>
      <c r="Y110" s="276"/>
      <c r="Z110" s="276"/>
      <c r="AB110" s="278"/>
    </row>
    <row r="111" spans="1:28" s="277" customFormat="1" ht="20">
      <c r="A111" s="216"/>
      <c r="B111" s="217"/>
      <c r="C111" s="221"/>
      <c r="D111" s="283"/>
      <c r="E111" s="217"/>
      <c r="F111" s="217"/>
      <c r="G111" s="217"/>
      <c r="H111" s="218"/>
      <c r="I111" s="219"/>
      <c r="J111" s="219"/>
      <c r="K111" s="273"/>
      <c r="L111" s="273"/>
      <c r="M111" s="273"/>
      <c r="N111" s="273"/>
      <c r="O111" s="273"/>
      <c r="P111" s="220"/>
      <c r="Q111" s="274"/>
      <c r="R111" s="217"/>
      <c r="S111" s="225"/>
      <c r="T111" s="225"/>
      <c r="U111" s="241"/>
      <c r="V111" s="275"/>
      <c r="W111" s="276"/>
      <c r="X111" s="276"/>
      <c r="Y111" s="276"/>
      <c r="Z111" s="276"/>
      <c r="AB111" s="278"/>
    </row>
    <row r="112" spans="1:28" s="277" customFormat="1" ht="20">
      <c r="A112" s="216"/>
      <c r="B112" s="217"/>
      <c r="C112" s="221"/>
      <c r="D112" s="283"/>
      <c r="E112" s="217"/>
      <c r="F112" s="217"/>
      <c r="G112" s="217"/>
      <c r="H112" s="218"/>
      <c r="I112" s="219"/>
      <c r="J112" s="219"/>
      <c r="K112" s="273"/>
      <c r="L112" s="273"/>
      <c r="M112" s="273"/>
      <c r="N112" s="273"/>
      <c r="O112" s="273"/>
      <c r="P112" s="220"/>
      <c r="Q112" s="274"/>
      <c r="R112" s="217"/>
      <c r="S112" s="225"/>
      <c r="T112" s="225"/>
      <c r="U112" s="241"/>
      <c r="V112" s="275"/>
      <c r="W112" s="276"/>
      <c r="X112" s="276"/>
      <c r="Y112" s="276"/>
      <c r="Z112" s="276"/>
      <c r="AB112" s="278"/>
    </row>
    <row r="113" spans="1:28" s="277" customFormat="1" ht="20">
      <c r="A113" s="216"/>
      <c r="B113" s="217"/>
      <c r="C113" s="221"/>
      <c r="D113" s="283"/>
      <c r="E113" s="217"/>
      <c r="F113" s="217"/>
      <c r="G113" s="217"/>
      <c r="H113" s="218"/>
      <c r="I113" s="219"/>
      <c r="J113" s="219"/>
      <c r="K113" s="273"/>
      <c r="L113" s="273"/>
      <c r="M113" s="273"/>
      <c r="N113" s="273"/>
      <c r="O113" s="273"/>
      <c r="P113" s="220"/>
      <c r="Q113" s="274"/>
      <c r="R113" s="217"/>
      <c r="S113" s="225"/>
      <c r="T113" s="225"/>
      <c r="U113" s="241"/>
      <c r="V113" s="275"/>
      <c r="W113" s="276"/>
      <c r="X113" s="276"/>
      <c r="Y113" s="276"/>
      <c r="Z113" s="276"/>
      <c r="AB113" s="278"/>
    </row>
    <row r="114" spans="1:28" s="277" customFormat="1" ht="20">
      <c r="A114" s="216"/>
      <c r="B114" s="217"/>
      <c r="C114" s="221"/>
      <c r="D114" s="283"/>
      <c r="E114" s="217"/>
      <c r="F114" s="217"/>
      <c r="G114" s="217"/>
      <c r="H114" s="218"/>
      <c r="I114" s="219"/>
      <c r="J114" s="219"/>
      <c r="K114" s="273"/>
      <c r="L114" s="273"/>
      <c r="M114" s="273"/>
      <c r="N114" s="273"/>
      <c r="O114" s="273"/>
      <c r="P114" s="220"/>
      <c r="Q114" s="274"/>
      <c r="R114" s="217"/>
      <c r="S114" s="225"/>
      <c r="T114" s="225"/>
      <c r="U114" s="241"/>
      <c r="V114" s="275"/>
      <c r="W114" s="276"/>
      <c r="X114" s="276"/>
      <c r="Y114" s="276"/>
      <c r="Z114" s="276"/>
      <c r="AB114" s="278"/>
    </row>
    <row r="115" spans="1:28" s="277" customFormat="1" ht="20">
      <c r="A115" s="216"/>
      <c r="B115" s="217"/>
      <c r="C115" s="221"/>
      <c r="D115" s="283"/>
      <c r="E115" s="217"/>
      <c r="F115" s="217"/>
      <c r="G115" s="217"/>
      <c r="H115" s="218"/>
      <c r="I115" s="219"/>
      <c r="J115" s="219"/>
      <c r="K115" s="273"/>
      <c r="L115" s="273"/>
      <c r="M115" s="273"/>
      <c r="N115" s="273"/>
      <c r="O115" s="273"/>
      <c r="P115" s="220"/>
      <c r="Q115" s="274"/>
      <c r="R115" s="217"/>
      <c r="S115" s="225"/>
      <c r="T115" s="225"/>
      <c r="U115" s="241"/>
      <c r="V115" s="275"/>
      <c r="W115" s="276"/>
      <c r="X115" s="276"/>
      <c r="Y115" s="276"/>
      <c r="Z115" s="276"/>
      <c r="AB115" s="278"/>
    </row>
    <row r="116" spans="1:28" s="277" customFormat="1" ht="20">
      <c r="A116" s="216"/>
      <c r="B116" s="217"/>
      <c r="C116" s="221"/>
      <c r="D116" s="283"/>
      <c r="E116" s="217"/>
      <c r="F116" s="217"/>
      <c r="G116" s="217"/>
      <c r="H116" s="218"/>
      <c r="I116" s="219"/>
      <c r="J116" s="219"/>
      <c r="K116" s="273"/>
      <c r="L116" s="273"/>
      <c r="M116" s="273"/>
      <c r="N116" s="273"/>
      <c r="O116" s="273"/>
      <c r="P116" s="220"/>
      <c r="Q116" s="274"/>
      <c r="R116" s="217"/>
      <c r="S116" s="225"/>
      <c r="T116" s="225"/>
      <c r="U116" s="241"/>
      <c r="V116" s="275"/>
      <c r="W116" s="276"/>
      <c r="X116" s="276"/>
      <c r="Y116" s="276"/>
      <c r="Z116" s="276"/>
      <c r="AB116" s="278"/>
    </row>
    <row r="117" spans="1:28" s="277" customFormat="1" ht="20">
      <c r="A117" s="216"/>
      <c r="B117" s="217"/>
      <c r="C117" s="221"/>
      <c r="D117" s="283"/>
      <c r="E117" s="217"/>
      <c r="F117" s="217"/>
      <c r="G117" s="217"/>
      <c r="H117" s="218"/>
      <c r="I117" s="219"/>
      <c r="J117" s="219"/>
      <c r="K117" s="273"/>
      <c r="L117" s="273"/>
      <c r="M117" s="273"/>
      <c r="N117" s="273"/>
      <c r="O117" s="273"/>
      <c r="P117" s="220"/>
      <c r="Q117" s="274"/>
      <c r="R117" s="217"/>
      <c r="S117" s="225"/>
      <c r="T117" s="225"/>
      <c r="U117" s="241"/>
      <c r="V117" s="275"/>
      <c r="W117" s="276"/>
      <c r="X117" s="276"/>
      <c r="Y117" s="276"/>
      <c r="Z117" s="276"/>
      <c r="AB117" s="278"/>
    </row>
    <row r="118" spans="1:28" s="277" customFormat="1" ht="20">
      <c r="A118" s="216"/>
      <c r="B118" s="217"/>
      <c r="C118" s="221"/>
      <c r="D118" s="283"/>
      <c r="E118" s="217"/>
      <c r="F118" s="217"/>
      <c r="G118" s="217"/>
      <c r="H118" s="218"/>
      <c r="I118" s="219"/>
      <c r="J118" s="219"/>
      <c r="K118" s="273"/>
      <c r="L118" s="273"/>
      <c r="M118" s="273"/>
      <c r="N118" s="273"/>
      <c r="O118" s="273"/>
      <c r="P118" s="220"/>
      <c r="Q118" s="274"/>
      <c r="R118" s="217"/>
      <c r="S118" s="225"/>
      <c r="T118" s="225"/>
      <c r="U118" s="241"/>
      <c r="V118" s="275"/>
      <c r="W118" s="276"/>
      <c r="X118" s="276"/>
      <c r="Y118" s="276"/>
      <c r="Z118" s="276"/>
      <c r="AB118" s="278"/>
    </row>
    <row r="119" spans="1:28" s="277" customFormat="1" ht="20">
      <c r="A119" s="216"/>
      <c r="B119" s="217"/>
      <c r="C119" s="221"/>
      <c r="D119" s="283"/>
      <c r="E119" s="217"/>
      <c r="F119" s="217"/>
      <c r="G119" s="217"/>
      <c r="H119" s="218"/>
      <c r="I119" s="219"/>
      <c r="J119" s="219"/>
      <c r="K119" s="273"/>
      <c r="L119" s="273"/>
      <c r="M119" s="273"/>
      <c r="N119" s="273"/>
      <c r="O119" s="273"/>
      <c r="P119" s="220"/>
      <c r="Q119" s="274"/>
      <c r="R119" s="217"/>
      <c r="S119" s="225"/>
      <c r="T119" s="225"/>
      <c r="U119" s="241"/>
      <c r="V119" s="275"/>
      <c r="W119" s="276"/>
      <c r="X119" s="276"/>
      <c r="Y119" s="276"/>
      <c r="Z119" s="276"/>
      <c r="AB119" s="278"/>
    </row>
    <row r="120" spans="1:28" s="277" customFormat="1" ht="20">
      <c r="A120" s="216"/>
      <c r="B120" s="217"/>
      <c r="C120" s="221"/>
      <c r="D120" s="283"/>
      <c r="E120" s="217"/>
      <c r="F120" s="217"/>
      <c r="G120" s="217"/>
      <c r="H120" s="218"/>
      <c r="I120" s="219"/>
      <c r="J120" s="219"/>
      <c r="K120" s="273"/>
      <c r="L120" s="273"/>
      <c r="M120" s="273"/>
      <c r="N120" s="273"/>
      <c r="O120" s="273"/>
      <c r="P120" s="220"/>
      <c r="Q120" s="274"/>
      <c r="R120" s="217"/>
      <c r="S120" s="225"/>
      <c r="T120" s="225"/>
      <c r="U120" s="241"/>
      <c r="V120" s="275"/>
      <c r="W120" s="276"/>
      <c r="X120" s="276"/>
      <c r="Y120" s="276"/>
      <c r="Z120" s="276"/>
      <c r="AB120" s="278"/>
    </row>
    <row r="121" spans="1:28" s="277" customFormat="1" ht="20">
      <c r="A121" s="216"/>
      <c r="B121" s="217"/>
      <c r="C121" s="221"/>
      <c r="D121" s="283"/>
      <c r="E121" s="217"/>
      <c r="F121" s="217"/>
      <c r="G121" s="217"/>
      <c r="H121" s="218"/>
      <c r="I121" s="219"/>
      <c r="J121" s="219"/>
      <c r="K121" s="273"/>
      <c r="L121" s="273"/>
      <c r="M121" s="273"/>
      <c r="N121" s="273"/>
      <c r="O121" s="273"/>
      <c r="P121" s="220"/>
      <c r="Q121" s="274"/>
      <c r="R121" s="217"/>
      <c r="S121" s="225"/>
      <c r="T121" s="225"/>
      <c r="U121" s="241"/>
      <c r="V121" s="275"/>
      <c r="W121" s="276"/>
      <c r="X121" s="276"/>
      <c r="Y121" s="276"/>
      <c r="Z121" s="276"/>
      <c r="AB121" s="278"/>
    </row>
    <row r="122" spans="1:28" s="277" customFormat="1" ht="20">
      <c r="A122" s="216"/>
      <c r="B122" s="217"/>
      <c r="C122" s="221"/>
      <c r="D122" s="283"/>
      <c r="E122" s="217"/>
      <c r="F122" s="217"/>
      <c r="G122" s="217"/>
      <c r="H122" s="218"/>
      <c r="I122" s="219"/>
      <c r="J122" s="219"/>
      <c r="K122" s="273"/>
      <c r="L122" s="273"/>
      <c r="M122" s="273"/>
      <c r="N122" s="273"/>
      <c r="O122" s="273"/>
      <c r="P122" s="220"/>
      <c r="Q122" s="274"/>
      <c r="R122" s="217"/>
      <c r="S122" s="225"/>
      <c r="T122" s="225"/>
      <c r="U122" s="241"/>
      <c r="V122" s="275"/>
      <c r="W122" s="276"/>
      <c r="X122" s="276"/>
      <c r="Y122" s="276"/>
      <c r="Z122" s="276"/>
      <c r="AB122" s="278"/>
    </row>
    <row r="123" spans="1:28" s="277" customFormat="1" ht="20">
      <c r="A123" s="216"/>
      <c r="B123" s="217"/>
      <c r="C123" s="221"/>
      <c r="D123" s="283"/>
      <c r="E123" s="217"/>
      <c r="F123" s="217"/>
      <c r="G123" s="217"/>
      <c r="H123" s="218"/>
      <c r="I123" s="219"/>
      <c r="J123" s="219"/>
      <c r="K123" s="273"/>
      <c r="L123" s="273"/>
      <c r="M123" s="273"/>
      <c r="N123" s="273"/>
      <c r="O123" s="273"/>
      <c r="P123" s="220"/>
      <c r="Q123" s="274"/>
      <c r="R123" s="217"/>
      <c r="S123" s="225"/>
      <c r="T123" s="225"/>
      <c r="U123" s="241"/>
      <c r="V123" s="275"/>
      <c r="W123" s="276"/>
      <c r="X123" s="276"/>
      <c r="Y123" s="276"/>
      <c r="Z123" s="276"/>
      <c r="AB123" s="278"/>
    </row>
    <row r="124" spans="1:28" s="277" customFormat="1" ht="20">
      <c r="A124" s="216"/>
      <c r="B124" s="217"/>
      <c r="C124" s="221"/>
      <c r="D124" s="283"/>
      <c r="E124" s="217"/>
      <c r="F124" s="217"/>
      <c r="G124" s="217"/>
      <c r="H124" s="218"/>
      <c r="I124" s="219"/>
      <c r="J124" s="219"/>
      <c r="K124" s="273"/>
      <c r="L124" s="273"/>
      <c r="M124" s="273"/>
      <c r="N124" s="273"/>
      <c r="O124" s="273"/>
      <c r="P124" s="220"/>
      <c r="Q124" s="274"/>
      <c r="R124" s="217"/>
      <c r="S124" s="225"/>
      <c r="T124" s="225"/>
      <c r="U124" s="241"/>
      <c r="V124" s="275"/>
      <c r="W124" s="276"/>
      <c r="X124" s="276"/>
      <c r="Y124" s="276"/>
      <c r="Z124" s="276"/>
      <c r="AB124" s="278"/>
    </row>
    <row r="125" spans="1:28" s="277" customFormat="1" ht="20">
      <c r="A125" s="216"/>
      <c r="B125" s="217"/>
      <c r="C125" s="221"/>
      <c r="D125" s="283"/>
      <c r="E125" s="217"/>
      <c r="F125" s="217"/>
      <c r="G125" s="217"/>
      <c r="H125" s="218"/>
      <c r="I125" s="219"/>
      <c r="J125" s="219"/>
      <c r="K125" s="273"/>
      <c r="L125" s="273"/>
      <c r="M125" s="273"/>
      <c r="N125" s="273"/>
      <c r="O125" s="273"/>
      <c r="P125" s="220"/>
      <c r="Q125" s="274"/>
      <c r="R125" s="217"/>
      <c r="S125" s="225"/>
      <c r="T125" s="225"/>
      <c r="U125" s="241"/>
      <c r="V125" s="275"/>
      <c r="W125" s="276"/>
      <c r="X125" s="276"/>
      <c r="Y125" s="276"/>
      <c r="Z125" s="276"/>
      <c r="AB125" s="278"/>
    </row>
    <row r="126" spans="1:28" s="277" customFormat="1" ht="20">
      <c r="A126" s="216"/>
      <c r="B126" s="217"/>
      <c r="C126" s="221"/>
      <c r="D126" s="283"/>
      <c r="E126" s="217"/>
      <c r="F126" s="217"/>
      <c r="G126" s="217"/>
      <c r="H126" s="218"/>
      <c r="I126" s="219"/>
      <c r="J126" s="219"/>
      <c r="K126" s="273"/>
      <c r="L126" s="273"/>
      <c r="M126" s="273"/>
      <c r="N126" s="273"/>
      <c r="O126" s="273"/>
      <c r="P126" s="220"/>
      <c r="Q126" s="274"/>
      <c r="R126" s="217"/>
      <c r="S126" s="225"/>
      <c r="T126" s="225"/>
      <c r="U126" s="241"/>
      <c r="V126" s="275"/>
      <c r="W126" s="276"/>
      <c r="X126" s="276"/>
      <c r="Y126" s="276"/>
      <c r="Z126" s="276"/>
      <c r="AB126" s="278"/>
    </row>
    <row r="127" spans="1:28" s="277" customFormat="1" ht="20">
      <c r="A127" s="216"/>
      <c r="B127" s="217"/>
      <c r="C127" s="221"/>
      <c r="D127" s="283"/>
      <c r="E127" s="217"/>
      <c r="F127" s="217"/>
      <c r="G127" s="217"/>
      <c r="H127" s="218"/>
      <c r="I127" s="219"/>
      <c r="J127" s="219"/>
      <c r="K127" s="273"/>
      <c r="L127" s="273"/>
      <c r="M127" s="273"/>
      <c r="N127" s="273"/>
      <c r="O127" s="273"/>
      <c r="P127" s="220"/>
      <c r="Q127" s="274"/>
      <c r="R127" s="217"/>
      <c r="S127" s="225"/>
      <c r="T127" s="225"/>
      <c r="U127" s="241"/>
      <c r="V127" s="275"/>
      <c r="W127" s="276"/>
      <c r="X127" s="276"/>
      <c r="Y127" s="276"/>
      <c r="Z127" s="276"/>
      <c r="AB127" s="278"/>
    </row>
    <row r="128" spans="1:28" s="277" customFormat="1" ht="20">
      <c r="A128" s="216"/>
      <c r="B128" s="217"/>
      <c r="C128" s="221"/>
      <c r="D128" s="283"/>
      <c r="E128" s="217"/>
      <c r="F128" s="217"/>
      <c r="G128" s="217"/>
      <c r="H128" s="218"/>
      <c r="I128" s="219"/>
      <c r="J128" s="219"/>
      <c r="K128" s="273"/>
      <c r="L128" s="273"/>
      <c r="M128" s="273"/>
      <c r="N128" s="273"/>
      <c r="O128" s="273"/>
      <c r="P128" s="220"/>
      <c r="Q128" s="274"/>
      <c r="R128" s="217"/>
      <c r="S128" s="225"/>
      <c r="T128" s="225"/>
      <c r="U128" s="241"/>
      <c r="V128" s="275"/>
      <c r="W128" s="276"/>
      <c r="X128" s="276"/>
      <c r="Y128" s="276"/>
      <c r="Z128" s="276"/>
      <c r="AB128" s="278"/>
    </row>
    <row r="129" spans="1:28" s="277" customFormat="1" ht="20">
      <c r="A129" s="216"/>
      <c r="B129" s="217"/>
      <c r="C129" s="221"/>
      <c r="D129" s="283"/>
      <c r="E129" s="217"/>
      <c r="F129" s="217"/>
      <c r="G129" s="217"/>
      <c r="H129" s="218"/>
      <c r="I129" s="219"/>
      <c r="J129" s="219"/>
      <c r="K129" s="273"/>
      <c r="L129" s="273"/>
      <c r="M129" s="273"/>
      <c r="N129" s="273"/>
      <c r="O129" s="273"/>
      <c r="P129" s="220"/>
      <c r="Q129" s="274"/>
      <c r="R129" s="217"/>
      <c r="S129" s="225"/>
      <c r="T129" s="225"/>
      <c r="U129" s="241"/>
      <c r="V129" s="275"/>
      <c r="W129" s="276"/>
      <c r="X129" s="276"/>
      <c r="Y129" s="276"/>
      <c r="Z129" s="276"/>
      <c r="AB129" s="278"/>
    </row>
    <row r="130" spans="1:28" s="277" customFormat="1" ht="20">
      <c r="A130" s="216"/>
      <c r="B130" s="217"/>
      <c r="C130" s="221"/>
      <c r="D130" s="283"/>
      <c r="E130" s="217"/>
      <c r="F130" s="217"/>
      <c r="G130" s="217"/>
      <c r="H130" s="218"/>
      <c r="I130" s="219"/>
      <c r="J130" s="219"/>
      <c r="K130" s="273"/>
      <c r="L130" s="273"/>
      <c r="M130" s="273"/>
      <c r="N130" s="273"/>
      <c r="O130" s="273"/>
      <c r="P130" s="220"/>
      <c r="Q130" s="274"/>
      <c r="R130" s="217"/>
      <c r="S130" s="225"/>
      <c r="T130" s="225"/>
      <c r="U130" s="241"/>
      <c r="V130" s="275"/>
      <c r="W130" s="276"/>
      <c r="X130" s="276"/>
      <c r="Y130" s="276"/>
      <c r="Z130" s="276"/>
      <c r="AB130" s="278"/>
    </row>
    <row r="131" spans="1:28" s="277" customFormat="1" ht="20">
      <c r="A131" s="216"/>
      <c r="B131" s="217"/>
      <c r="C131" s="221"/>
      <c r="D131" s="283"/>
      <c r="E131" s="217"/>
      <c r="F131" s="217"/>
      <c r="G131" s="217"/>
      <c r="H131" s="218"/>
      <c r="I131" s="219"/>
      <c r="J131" s="219"/>
      <c r="K131" s="273"/>
      <c r="L131" s="273"/>
      <c r="M131" s="273"/>
      <c r="N131" s="273"/>
      <c r="O131" s="273"/>
      <c r="P131" s="220"/>
      <c r="Q131" s="274"/>
      <c r="R131" s="217"/>
      <c r="S131" s="225"/>
      <c r="T131" s="225"/>
      <c r="U131" s="241"/>
      <c r="V131" s="275"/>
      <c r="W131" s="276"/>
      <c r="X131" s="276"/>
      <c r="Y131" s="276"/>
      <c r="Z131" s="276"/>
      <c r="AB131" s="278"/>
    </row>
    <row r="132" spans="1:28" s="277" customFormat="1" ht="20">
      <c r="A132" s="216"/>
      <c r="B132" s="217"/>
      <c r="C132" s="221"/>
      <c r="D132" s="283"/>
      <c r="E132" s="217"/>
      <c r="F132" s="217"/>
      <c r="G132" s="217"/>
      <c r="H132" s="218"/>
      <c r="I132" s="219"/>
      <c r="J132" s="219"/>
      <c r="K132" s="273"/>
      <c r="L132" s="273"/>
      <c r="M132" s="273"/>
      <c r="N132" s="273"/>
      <c r="O132" s="273"/>
      <c r="P132" s="220"/>
      <c r="Q132" s="274"/>
      <c r="R132" s="217"/>
      <c r="S132" s="225"/>
      <c r="T132" s="225"/>
      <c r="U132" s="241"/>
      <c r="V132" s="275"/>
      <c r="W132" s="276"/>
      <c r="X132" s="276"/>
      <c r="Y132" s="276"/>
      <c r="Z132" s="276"/>
      <c r="AB132" s="278"/>
    </row>
    <row r="133" spans="1:28" s="277" customFormat="1" ht="20">
      <c r="A133" s="216"/>
      <c r="B133" s="217"/>
      <c r="C133" s="221"/>
      <c r="D133" s="283"/>
      <c r="E133" s="217"/>
      <c r="F133" s="217"/>
      <c r="G133" s="217"/>
      <c r="H133" s="218"/>
      <c r="I133" s="219"/>
      <c r="J133" s="219"/>
      <c r="K133" s="273"/>
      <c r="L133" s="273"/>
      <c r="M133" s="273"/>
      <c r="N133" s="273"/>
      <c r="O133" s="273"/>
      <c r="P133" s="220"/>
      <c r="Q133" s="274"/>
      <c r="R133" s="217"/>
      <c r="S133" s="225"/>
      <c r="T133" s="225"/>
      <c r="U133" s="241"/>
      <c r="V133" s="275"/>
      <c r="W133" s="276"/>
      <c r="X133" s="276"/>
      <c r="Y133" s="276"/>
      <c r="Z133" s="276"/>
      <c r="AB133" s="278"/>
    </row>
    <row r="134" spans="1:28" s="277" customFormat="1" ht="20">
      <c r="A134" s="216"/>
      <c r="B134" s="217"/>
      <c r="C134" s="221"/>
      <c r="D134" s="283"/>
      <c r="E134" s="217"/>
      <c r="F134" s="217"/>
      <c r="G134" s="217"/>
      <c r="H134" s="218"/>
      <c r="I134" s="219"/>
      <c r="J134" s="219"/>
      <c r="K134" s="273"/>
      <c r="L134" s="273"/>
      <c r="M134" s="273"/>
      <c r="N134" s="273"/>
      <c r="O134" s="273"/>
      <c r="P134" s="220"/>
      <c r="Q134" s="274"/>
      <c r="R134" s="217"/>
      <c r="S134" s="225"/>
      <c r="T134" s="225"/>
      <c r="U134" s="241"/>
      <c r="V134" s="275"/>
      <c r="W134" s="276"/>
      <c r="X134" s="276"/>
      <c r="Y134" s="276"/>
      <c r="Z134" s="276"/>
      <c r="AB134" s="278"/>
    </row>
    <row r="135" spans="1:28" s="277" customFormat="1" ht="20">
      <c r="A135" s="216"/>
      <c r="B135" s="217"/>
      <c r="C135" s="221"/>
      <c r="D135" s="283"/>
      <c r="E135" s="217"/>
      <c r="F135" s="217"/>
      <c r="G135" s="217"/>
      <c r="H135" s="218"/>
      <c r="I135" s="219"/>
      <c r="J135" s="219"/>
      <c r="K135" s="273"/>
      <c r="L135" s="273"/>
      <c r="M135" s="273"/>
      <c r="N135" s="273"/>
      <c r="O135" s="273"/>
      <c r="P135" s="220"/>
      <c r="Q135" s="274"/>
      <c r="R135" s="217"/>
      <c r="S135" s="225"/>
      <c r="T135" s="225"/>
      <c r="U135" s="241"/>
      <c r="V135" s="275"/>
      <c r="W135" s="276"/>
      <c r="X135" s="276"/>
      <c r="Y135" s="276"/>
      <c r="Z135" s="276"/>
      <c r="AB135" s="278"/>
    </row>
    <row r="136" spans="1:28" s="277" customFormat="1" ht="20">
      <c r="A136" s="216"/>
      <c r="B136" s="217"/>
      <c r="C136" s="221"/>
      <c r="D136" s="283"/>
      <c r="E136" s="217"/>
      <c r="F136" s="217"/>
      <c r="G136" s="217"/>
      <c r="H136" s="218"/>
      <c r="I136" s="219"/>
      <c r="J136" s="219"/>
      <c r="K136" s="273"/>
      <c r="L136" s="273"/>
      <c r="M136" s="273"/>
      <c r="N136" s="273"/>
      <c r="O136" s="273"/>
      <c r="P136" s="220"/>
      <c r="Q136" s="274"/>
      <c r="R136" s="217"/>
      <c r="S136" s="225"/>
      <c r="T136" s="225"/>
      <c r="U136" s="241"/>
      <c r="V136" s="275"/>
      <c r="W136" s="276"/>
      <c r="X136" s="276"/>
      <c r="Y136" s="276"/>
      <c r="Z136" s="276"/>
      <c r="AB136" s="278"/>
    </row>
    <row r="137" spans="1:28" s="277" customFormat="1" ht="20">
      <c r="A137" s="216"/>
      <c r="B137" s="217"/>
      <c r="C137" s="221"/>
      <c r="D137" s="283"/>
      <c r="E137" s="217"/>
      <c r="F137" s="217"/>
      <c r="G137" s="217"/>
      <c r="H137" s="218"/>
      <c r="I137" s="219"/>
      <c r="J137" s="219"/>
      <c r="K137" s="273"/>
      <c r="L137" s="273"/>
      <c r="M137" s="273"/>
      <c r="N137" s="273"/>
      <c r="O137" s="273"/>
      <c r="P137" s="220"/>
      <c r="Q137" s="274"/>
      <c r="R137" s="217"/>
      <c r="S137" s="225"/>
      <c r="T137" s="225"/>
      <c r="U137" s="241"/>
      <c r="V137" s="275"/>
      <c r="W137" s="276"/>
      <c r="X137" s="276"/>
      <c r="Y137" s="276"/>
      <c r="Z137" s="276"/>
      <c r="AB137" s="278"/>
    </row>
    <row r="138" spans="1:28" s="277" customFormat="1" ht="20">
      <c r="A138" s="216"/>
      <c r="B138" s="217"/>
      <c r="C138" s="221"/>
      <c r="D138" s="283"/>
      <c r="E138" s="217"/>
      <c r="F138" s="217"/>
      <c r="G138" s="217"/>
      <c r="H138" s="218"/>
      <c r="I138" s="219"/>
      <c r="J138" s="219"/>
      <c r="K138" s="273"/>
      <c r="L138" s="273"/>
      <c r="M138" s="273"/>
      <c r="N138" s="273"/>
      <c r="O138" s="273"/>
      <c r="P138" s="220"/>
      <c r="Q138" s="274"/>
      <c r="R138" s="217"/>
      <c r="S138" s="225"/>
      <c r="T138" s="225"/>
      <c r="U138" s="241"/>
      <c r="V138" s="275"/>
      <c r="W138" s="276"/>
      <c r="X138" s="276"/>
      <c r="Y138" s="276"/>
      <c r="Z138" s="276"/>
      <c r="AB138" s="278"/>
    </row>
    <row r="139" spans="1:28" s="277" customFormat="1" ht="20">
      <c r="A139" s="216"/>
      <c r="B139" s="217"/>
      <c r="C139" s="221"/>
      <c r="D139" s="283"/>
      <c r="E139" s="217"/>
      <c r="F139" s="217"/>
      <c r="G139" s="217"/>
      <c r="H139" s="218"/>
      <c r="I139" s="219"/>
      <c r="J139" s="219"/>
      <c r="K139" s="273"/>
      <c r="L139" s="273"/>
      <c r="M139" s="273"/>
      <c r="N139" s="273"/>
      <c r="O139" s="273"/>
      <c r="P139" s="220"/>
      <c r="Q139" s="274"/>
      <c r="R139" s="217"/>
      <c r="S139" s="225"/>
      <c r="T139" s="225"/>
      <c r="U139" s="241"/>
      <c r="V139" s="275"/>
      <c r="W139" s="276"/>
      <c r="X139" s="276"/>
      <c r="Y139" s="276"/>
      <c r="Z139" s="276"/>
      <c r="AB139" s="278"/>
    </row>
    <row r="140" spans="1:28" s="277" customFormat="1" ht="20">
      <c r="A140" s="216"/>
      <c r="B140" s="217"/>
      <c r="C140" s="221"/>
      <c r="D140" s="283"/>
      <c r="E140" s="217"/>
      <c r="F140" s="217"/>
      <c r="G140" s="217"/>
      <c r="H140" s="218"/>
      <c r="I140" s="219"/>
      <c r="J140" s="219"/>
      <c r="K140" s="273"/>
      <c r="L140" s="273"/>
      <c r="M140" s="273"/>
      <c r="N140" s="273"/>
      <c r="O140" s="273"/>
      <c r="P140" s="220"/>
      <c r="Q140" s="274"/>
      <c r="R140" s="217"/>
      <c r="S140" s="225"/>
      <c r="T140" s="225"/>
      <c r="U140" s="241"/>
      <c r="V140" s="275"/>
      <c r="W140" s="276"/>
      <c r="X140" s="276"/>
      <c r="Y140" s="276"/>
      <c r="Z140" s="276"/>
      <c r="AB140" s="278"/>
    </row>
    <row r="141" spans="1:28" s="277" customFormat="1" ht="20">
      <c r="A141" s="216"/>
      <c r="B141" s="217"/>
      <c r="C141" s="221"/>
      <c r="D141" s="283"/>
      <c r="E141" s="217"/>
      <c r="F141" s="217"/>
      <c r="G141" s="217"/>
      <c r="H141" s="218"/>
      <c r="I141" s="219"/>
      <c r="J141" s="219"/>
      <c r="K141" s="273"/>
      <c r="L141" s="273"/>
      <c r="M141" s="273"/>
      <c r="N141" s="273"/>
      <c r="O141" s="273"/>
      <c r="P141" s="220"/>
      <c r="Q141" s="274"/>
      <c r="R141" s="217"/>
      <c r="S141" s="225"/>
      <c r="T141" s="225"/>
      <c r="U141" s="241"/>
      <c r="V141" s="275"/>
      <c r="W141" s="276"/>
      <c r="X141" s="276"/>
      <c r="Y141" s="276"/>
      <c r="Z141" s="276"/>
      <c r="AB141" s="278"/>
    </row>
    <row r="142" spans="1:28" s="277" customFormat="1" ht="20">
      <c r="A142" s="216"/>
      <c r="B142" s="217"/>
      <c r="C142" s="221"/>
      <c r="D142" s="283"/>
      <c r="E142" s="217"/>
      <c r="F142" s="217"/>
      <c r="G142" s="217"/>
      <c r="H142" s="218"/>
      <c r="I142" s="219"/>
      <c r="J142" s="219"/>
      <c r="K142" s="273"/>
      <c r="L142" s="273"/>
      <c r="M142" s="273"/>
      <c r="N142" s="273"/>
      <c r="O142" s="273"/>
      <c r="P142" s="220"/>
      <c r="Q142" s="274"/>
      <c r="R142" s="217"/>
      <c r="S142" s="225"/>
      <c r="T142" s="225"/>
      <c r="U142" s="241"/>
      <c r="V142" s="275"/>
      <c r="W142" s="276"/>
      <c r="X142" s="276"/>
      <c r="Y142" s="276"/>
      <c r="Z142" s="276"/>
      <c r="AB142" s="278"/>
    </row>
    <row r="143" spans="1:28" s="277" customFormat="1" ht="20">
      <c r="A143" s="216"/>
      <c r="B143" s="217"/>
      <c r="C143" s="221"/>
      <c r="D143" s="283"/>
      <c r="E143" s="217"/>
      <c r="F143" s="217"/>
      <c r="G143" s="217"/>
      <c r="H143" s="218"/>
      <c r="I143" s="219"/>
      <c r="J143" s="219"/>
      <c r="K143" s="273"/>
      <c r="L143" s="273"/>
      <c r="M143" s="273"/>
      <c r="N143" s="273"/>
      <c r="O143" s="273"/>
      <c r="P143" s="220"/>
      <c r="Q143" s="274"/>
      <c r="R143" s="217"/>
      <c r="S143" s="225"/>
      <c r="T143" s="225"/>
      <c r="U143" s="241"/>
      <c r="V143" s="275"/>
      <c r="W143" s="276"/>
      <c r="X143" s="276"/>
      <c r="Y143" s="276"/>
      <c r="Z143" s="276"/>
      <c r="AB143" s="278"/>
    </row>
    <row r="144" spans="1:28" s="277" customFormat="1" ht="20">
      <c r="A144" s="216"/>
      <c r="B144" s="217"/>
      <c r="C144" s="221"/>
      <c r="D144" s="283"/>
      <c r="E144" s="217"/>
      <c r="F144" s="217"/>
      <c r="G144" s="217"/>
      <c r="H144" s="218"/>
      <c r="I144" s="219"/>
      <c r="J144" s="219"/>
      <c r="K144" s="273"/>
      <c r="L144" s="273"/>
      <c r="M144" s="273"/>
      <c r="N144" s="273"/>
      <c r="O144" s="273"/>
      <c r="P144" s="220"/>
      <c r="Q144" s="274"/>
      <c r="R144" s="217"/>
      <c r="S144" s="225"/>
      <c r="T144" s="225"/>
      <c r="U144" s="241"/>
      <c r="V144" s="275"/>
      <c r="W144" s="276"/>
      <c r="X144" s="276"/>
      <c r="Y144" s="276"/>
      <c r="Z144" s="276"/>
      <c r="AB144" s="278"/>
    </row>
    <row r="145" spans="1:28" s="277" customFormat="1" ht="20">
      <c r="A145" s="216"/>
      <c r="B145" s="217"/>
      <c r="C145" s="221"/>
      <c r="D145" s="283"/>
      <c r="E145" s="217"/>
      <c r="F145" s="217"/>
      <c r="G145" s="217"/>
      <c r="H145" s="218"/>
      <c r="I145" s="219"/>
      <c r="J145" s="219"/>
      <c r="K145" s="273"/>
      <c r="L145" s="273"/>
      <c r="M145" s="273"/>
      <c r="N145" s="273"/>
      <c r="O145" s="273"/>
      <c r="P145" s="220"/>
      <c r="Q145" s="274"/>
      <c r="R145" s="217"/>
      <c r="S145" s="225"/>
      <c r="T145" s="225"/>
      <c r="U145" s="241"/>
      <c r="V145" s="275"/>
      <c r="W145" s="276"/>
      <c r="X145" s="276"/>
      <c r="Y145" s="276"/>
      <c r="Z145" s="276"/>
      <c r="AB145" s="278"/>
    </row>
    <row r="146" spans="1:28" s="277" customFormat="1" ht="20">
      <c r="A146" s="216"/>
      <c r="B146" s="217"/>
      <c r="C146" s="221"/>
      <c r="D146" s="283"/>
      <c r="E146" s="217"/>
      <c r="F146" s="217"/>
      <c r="G146" s="217"/>
      <c r="H146" s="218"/>
      <c r="I146" s="219"/>
      <c r="J146" s="219"/>
      <c r="K146" s="273"/>
      <c r="L146" s="273"/>
      <c r="M146" s="273"/>
      <c r="N146" s="273"/>
      <c r="O146" s="273"/>
      <c r="P146" s="220"/>
      <c r="Q146" s="274"/>
      <c r="R146" s="217"/>
      <c r="S146" s="225"/>
      <c r="T146" s="225"/>
      <c r="U146" s="241"/>
      <c r="V146" s="275"/>
      <c r="W146" s="276"/>
      <c r="X146" s="276"/>
      <c r="Y146" s="276"/>
      <c r="Z146" s="276"/>
      <c r="AB146" s="278"/>
    </row>
    <row r="147" spans="1:28" s="277" customFormat="1" ht="20">
      <c r="A147" s="216"/>
      <c r="B147" s="217"/>
      <c r="C147" s="221"/>
      <c r="D147" s="283"/>
      <c r="E147" s="217"/>
      <c r="F147" s="217"/>
      <c r="G147" s="217"/>
      <c r="H147" s="218"/>
      <c r="I147" s="219"/>
      <c r="J147" s="219"/>
      <c r="K147" s="273"/>
      <c r="L147" s="273"/>
      <c r="M147" s="273"/>
      <c r="N147" s="273"/>
      <c r="O147" s="273"/>
      <c r="P147" s="220"/>
      <c r="Q147" s="274"/>
      <c r="R147" s="217"/>
      <c r="S147" s="225"/>
      <c r="T147" s="225"/>
      <c r="U147" s="241"/>
      <c r="V147" s="275"/>
      <c r="W147" s="276"/>
      <c r="X147" s="276"/>
      <c r="Y147" s="276"/>
      <c r="Z147" s="276"/>
      <c r="AB147" s="278"/>
    </row>
    <row r="148" spans="1:28" s="277" customFormat="1" ht="20">
      <c r="A148" s="216"/>
      <c r="B148" s="217"/>
      <c r="C148" s="221"/>
      <c r="D148" s="283"/>
      <c r="E148" s="217"/>
      <c r="F148" s="217"/>
      <c r="G148" s="217"/>
      <c r="H148" s="218"/>
      <c r="I148" s="219"/>
      <c r="J148" s="219"/>
      <c r="K148" s="273"/>
      <c r="L148" s="273"/>
      <c r="M148" s="273"/>
      <c r="N148" s="273"/>
      <c r="O148" s="273"/>
      <c r="P148" s="220"/>
      <c r="Q148" s="274"/>
      <c r="R148" s="217"/>
      <c r="S148" s="225"/>
      <c r="T148" s="225"/>
      <c r="U148" s="241"/>
      <c r="V148" s="275"/>
      <c r="W148" s="276"/>
      <c r="X148" s="276"/>
      <c r="Y148" s="276"/>
      <c r="Z148" s="276"/>
      <c r="AB148" s="278"/>
    </row>
    <row r="149" spans="1:28" s="277" customFormat="1" ht="20">
      <c r="A149" s="216"/>
      <c r="B149" s="217"/>
      <c r="C149" s="221"/>
      <c r="D149" s="283"/>
      <c r="E149" s="217"/>
      <c r="F149" s="217"/>
      <c r="G149" s="217"/>
      <c r="H149" s="218"/>
      <c r="I149" s="219"/>
      <c r="J149" s="219"/>
      <c r="K149" s="273"/>
      <c r="L149" s="273"/>
      <c r="M149" s="273"/>
      <c r="N149" s="273"/>
      <c r="O149" s="273"/>
      <c r="P149" s="220"/>
      <c r="Q149" s="274"/>
      <c r="R149" s="217"/>
      <c r="S149" s="225"/>
      <c r="T149" s="225"/>
      <c r="U149" s="241"/>
      <c r="V149" s="275"/>
      <c r="W149" s="276"/>
      <c r="X149" s="276"/>
      <c r="Y149" s="276"/>
      <c r="Z149" s="276"/>
      <c r="AB149" s="278"/>
    </row>
    <row r="150" spans="1:28" s="277" customFormat="1" ht="20">
      <c r="A150" s="216"/>
      <c r="B150" s="217"/>
      <c r="C150" s="221"/>
      <c r="D150" s="283"/>
      <c r="E150" s="217"/>
      <c r="F150" s="217"/>
      <c r="G150" s="217"/>
      <c r="H150" s="218"/>
      <c r="I150" s="219"/>
      <c r="J150" s="219"/>
      <c r="K150" s="273"/>
      <c r="L150" s="273"/>
      <c r="M150" s="273"/>
      <c r="N150" s="273"/>
      <c r="O150" s="273"/>
      <c r="P150" s="220"/>
      <c r="Q150" s="274"/>
      <c r="R150" s="217"/>
      <c r="S150" s="225"/>
      <c r="T150" s="225"/>
      <c r="U150" s="241"/>
      <c r="V150" s="275"/>
      <c r="W150" s="276"/>
      <c r="X150" s="276"/>
      <c r="Y150" s="276"/>
      <c r="Z150" s="276"/>
      <c r="AB150" s="278"/>
    </row>
    <row r="151" spans="1:28" s="277" customFormat="1" ht="20">
      <c r="A151" s="216"/>
      <c r="B151" s="217"/>
      <c r="C151" s="221"/>
      <c r="D151" s="283"/>
      <c r="E151" s="217"/>
      <c r="F151" s="217"/>
      <c r="G151" s="217"/>
      <c r="H151" s="218"/>
      <c r="I151" s="219"/>
      <c r="J151" s="219"/>
      <c r="K151" s="273"/>
      <c r="L151" s="273"/>
      <c r="M151" s="273"/>
      <c r="N151" s="273"/>
      <c r="O151" s="273"/>
      <c r="P151" s="220"/>
      <c r="Q151" s="274"/>
      <c r="R151" s="217"/>
      <c r="S151" s="225"/>
      <c r="T151" s="225"/>
      <c r="U151" s="241"/>
      <c r="V151" s="275"/>
      <c r="W151" s="276"/>
      <c r="X151" s="276"/>
      <c r="Y151" s="276"/>
      <c r="Z151" s="276"/>
      <c r="AB151" s="278"/>
    </row>
    <row r="152" spans="1:28" s="277" customFormat="1" ht="20">
      <c r="A152" s="216"/>
      <c r="B152" s="217"/>
      <c r="C152" s="221"/>
      <c r="D152" s="283"/>
      <c r="E152" s="217"/>
      <c r="F152" s="217"/>
      <c r="G152" s="217"/>
      <c r="H152" s="218"/>
      <c r="I152" s="219"/>
      <c r="J152" s="219"/>
      <c r="K152" s="273"/>
      <c r="L152" s="273"/>
      <c r="M152" s="273"/>
      <c r="N152" s="273"/>
      <c r="O152" s="273"/>
      <c r="P152" s="220"/>
      <c r="Q152" s="274"/>
      <c r="R152" s="217"/>
      <c r="S152" s="225"/>
      <c r="T152" s="225"/>
      <c r="U152" s="241"/>
      <c r="V152" s="275"/>
      <c r="W152" s="276"/>
      <c r="X152" s="276"/>
      <c r="Y152" s="276"/>
      <c r="Z152" s="276"/>
      <c r="AB152" s="278"/>
    </row>
    <row r="153" spans="1:28" s="277" customFormat="1" ht="20">
      <c r="A153" s="216"/>
      <c r="B153" s="217"/>
      <c r="C153" s="221"/>
      <c r="D153" s="283"/>
      <c r="E153" s="217"/>
      <c r="F153" s="217"/>
      <c r="G153" s="217"/>
      <c r="H153" s="218"/>
      <c r="I153" s="219"/>
      <c r="J153" s="219"/>
      <c r="K153" s="273"/>
      <c r="L153" s="273"/>
      <c r="M153" s="273"/>
      <c r="N153" s="273"/>
      <c r="O153" s="273"/>
      <c r="P153" s="220"/>
      <c r="Q153" s="274"/>
      <c r="R153" s="217"/>
      <c r="S153" s="225"/>
      <c r="T153" s="225"/>
      <c r="U153" s="241"/>
      <c r="V153" s="275"/>
      <c r="W153" s="276"/>
      <c r="X153" s="276"/>
      <c r="Y153" s="276"/>
      <c r="Z153" s="276"/>
      <c r="AB153" s="278"/>
    </row>
    <row r="154" spans="1:28" s="277" customFormat="1" ht="20">
      <c r="A154" s="216"/>
      <c r="B154" s="217"/>
      <c r="C154" s="221"/>
      <c r="D154" s="283"/>
      <c r="E154" s="217"/>
      <c r="F154" s="217"/>
      <c r="G154" s="217"/>
      <c r="H154" s="218"/>
      <c r="I154" s="219"/>
      <c r="J154" s="219"/>
      <c r="K154" s="273"/>
      <c r="L154" s="273"/>
      <c r="M154" s="273"/>
      <c r="N154" s="273"/>
      <c r="O154" s="273"/>
      <c r="P154" s="220"/>
      <c r="Q154" s="274"/>
      <c r="R154" s="217"/>
      <c r="S154" s="225"/>
      <c r="T154" s="225"/>
      <c r="U154" s="241"/>
      <c r="V154" s="275"/>
      <c r="W154" s="276"/>
      <c r="X154" s="276"/>
      <c r="Y154" s="276"/>
      <c r="Z154" s="276"/>
      <c r="AB154" s="278"/>
    </row>
    <row r="155" spans="1:28" s="277" customFormat="1" ht="20">
      <c r="A155" s="216"/>
      <c r="B155" s="217"/>
      <c r="C155" s="221"/>
      <c r="D155" s="283"/>
      <c r="E155" s="217"/>
      <c r="F155" s="217"/>
      <c r="G155" s="217"/>
      <c r="H155" s="218"/>
      <c r="I155" s="219"/>
      <c r="J155" s="219"/>
      <c r="K155" s="273"/>
      <c r="L155" s="273"/>
      <c r="M155" s="273"/>
      <c r="N155" s="273"/>
      <c r="O155" s="273"/>
      <c r="P155" s="220"/>
      <c r="Q155" s="274"/>
      <c r="R155" s="217"/>
      <c r="S155" s="225"/>
      <c r="T155" s="225"/>
      <c r="U155" s="241"/>
      <c r="V155" s="275"/>
      <c r="W155" s="276"/>
      <c r="X155" s="276"/>
      <c r="Y155" s="276"/>
      <c r="Z155" s="276"/>
      <c r="AB155" s="278"/>
    </row>
    <row r="156" spans="1:28" s="277" customFormat="1" ht="20">
      <c r="A156" s="216"/>
      <c r="B156" s="217"/>
      <c r="C156" s="221"/>
      <c r="D156" s="283"/>
      <c r="E156" s="217"/>
      <c r="F156" s="217"/>
      <c r="G156" s="217"/>
      <c r="H156" s="218"/>
      <c r="I156" s="219"/>
      <c r="J156" s="219"/>
      <c r="K156" s="273"/>
      <c r="L156" s="273"/>
      <c r="M156" s="273"/>
      <c r="N156" s="273"/>
      <c r="O156" s="273"/>
      <c r="P156" s="220"/>
      <c r="Q156" s="274"/>
      <c r="R156" s="217"/>
      <c r="S156" s="225"/>
      <c r="T156" s="225"/>
      <c r="U156" s="241"/>
      <c r="V156" s="275"/>
      <c r="W156" s="276"/>
      <c r="X156" s="276"/>
      <c r="Y156" s="276"/>
      <c r="Z156" s="276"/>
      <c r="AB156" s="278"/>
    </row>
    <row r="157" spans="1:28" s="277" customFormat="1" ht="20">
      <c r="A157" s="216"/>
      <c r="B157" s="217"/>
      <c r="C157" s="221"/>
      <c r="D157" s="283"/>
      <c r="E157" s="217"/>
      <c r="F157" s="217"/>
      <c r="G157" s="217"/>
      <c r="H157" s="218"/>
      <c r="I157" s="219"/>
      <c r="J157" s="219"/>
      <c r="K157" s="273"/>
      <c r="L157" s="273"/>
      <c r="M157" s="273"/>
      <c r="N157" s="273"/>
      <c r="O157" s="273"/>
      <c r="P157" s="220"/>
      <c r="Q157" s="274"/>
      <c r="R157" s="217"/>
      <c r="S157" s="225"/>
      <c r="T157" s="225"/>
      <c r="U157" s="241"/>
      <c r="V157" s="275"/>
      <c r="W157" s="276"/>
      <c r="X157" s="276"/>
      <c r="Y157" s="276"/>
      <c r="Z157" s="276"/>
      <c r="AB157" s="278"/>
    </row>
    <row r="158" spans="1:28" s="277" customFormat="1" ht="20">
      <c r="A158" s="216"/>
      <c r="B158" s="217"/>
      <c r="C158" s="221"/>
      <c r="D158" s="283"/>
      <c r="E158" s="217"/>
      <c r="F158" s="217"/>
      <c r="G158" s="217"/>
      <c r="H158" s="218"/>
      <c r="I158" s="219"/>
      <c r="J158" s="219"/>
      <c r="K158" s="273"/>
      <c r="L158" s="273"/>
      <c r="M158" s="273"/>
      <c r="N158" s="273"/>
      <c r="O158" s="273"/>
      <c r="P158" s="220"/>
      <c r="Q158" s="274"/>
      <c r="R158" s="217"/>
      <c r="S158" s="225"/>
      <c r="T158" s="225"/>
      <c r="U158" s="241"/>
      <c r="V158" s="275"/>
      <c r="W158" s="276"/>
      <c r="X158" s="276"/>
      <c r="Y158" s="276"/>
      <c r="Z158" s="276"/>
      <c r="AB158" s="278"/>
    </row>
    <row r="159" spans="1:28" s="277" customFormat="1" ht="20">
      <c r="A159" s="216"/>
      <c r="B159" s="217"/>
      <c r="C159" s="221"/>
      <c r="D159" s="283"/>
      <c r="E159" s="217"/>
      <c r="F159" s="217"/>
      <c r="G159" s="217"/>
      <c r="H159" s="218"/>
      <c r="I159" s="219"/>
      <c r="J159" s="219"/>
      <c r="K159" s="273"/>
      <c r="L159" s="273"/>
      <c r="M159" s="273"/>
      <c r="N159" s="273"/>
      <c r="O159" s="273"/>
      <c r="P159" s="220"/>
      <c r="Q159" s="274"/>
      <c r="R159" s="217"/>
      <c r="S159" s="225"/>
      <c r="T159" s="225"/>
      <c r="U159" s="241"/>
      <c r="V159" s="275"/>
      <c r="W159" s="276"/>
      <c r="X159" s="276"/>
      <c r="Y159" s="276"/>
      <c r="Z159" s="276"/>
      <c r="AB159" s="278"/>
    </row>
    <row r="160" spans="1:28" s="277" customFormat="1" ht="20">
      <c r="A160" s="216"/>
      <c r="B160" s="217"/>
      <c r="C160" s="221"/>
      <c r="D160" s="283"/>
      <c r="E160" s="217"/>
      <c r="F160" s="217"/>
      <c r="G160" s="217"/>
      <c r="H160" s="218"/>
      <c r="I160" s="219"/>
      <c r="J160" s="219"/>
      <c r="K160" s="273"/>
      <c r="L160" s="273"/>
      <c r="M160" s="273"/>
      <c r="N160" s="273"/>
      <c r="O160" s="273"/>
      <c r="P160" s="220"/>
      <c r="Q160" s="274"/>
      <c r="R160" s="217"/>
      <c r="S160" s="225"/>
      <c r="T160" s="225"/>
      <c r="U160" s="241"/>
      <c r="V160" s="275"/>
      <c r="W160" s="276"/>
      <c r="X160" s="276"/>
      <c r="Y160" s="276"/>
      <c r="Z160" s="276"/>
      <c r="AB160" s="278"/>
    </row>
    <row r="161" spans="1:28" s="277" customFormat="1" ht="20">
      <c r="A161" s="216"/>
      <c r="B161" s="217"/>
      <c r="C161" s="221"/>
      <c r="D161" s="283"/>
      <c r="E161" s="217"/>
      <c r="F161" s="217"/>
      <c r="G161" s="217"/>
      <c r="H161" s="218"/>
      <c r="I161" s="219"/>
      <c r="J161" s="219"/>
      <c r="K161" s="273"/>
      <c r="L161" s="273"/>
      <c r="M161" s="273"/>
      <c r="N161" s="273"/>
      <c r="O161" s="273"/>
      <c r="P161" s="220"/>
      <c r="Q161" s="274"/>
      <c r="R161" s="217"/>
      <c r="S161" s="225"/>
      <c r="T161" s="225"/>
      <c r="U161" s="241"/>
      <c r="V161" s="275"/>
      <c r="W161" s="276"/>
      <c r="X161" s="276"/>
      <c r="Y161" s="276"/>
      <c r="Z161" s="276"/>
      <c r="AB161" s="278"/>
    </row>
    <row r="162" spans="1:28" s="277" customFormat="1" ht="20">
      <c r="A162" s="216"/>
      <c r="B162" s="217"/>
      <c r="C162" s="221"/>
      <c r="D162" s="283"/>
      <c r="E162" s="217"/>
      <c r="F162" s="217"/>
      <c r="G162" s="217"/>
      <c r="H162" s="218"/>
      <c r="I162" s="219"/>
      <c r="J162" s="219"/>
      <c r="K162" s="273"/>
      <c r="L162" s="273"/>
      <c r="M162" s="273"/>
      <c r="N162" s="273"/>
      <c r="O162" s="273"/>
      <c r="P162" s="220"/>
      <c r="Q162" s="274"/>
      <c r="R162" s="217"/>
      <c r="S162" s="225"/>
      <c r="T162" s="225"/>
      <c r="U162" s="241"/>
      <c r="V162" s="275"/>
      <c r="W162" s="276"/>
      <c r="X162" s="276"/>
      <c r="Y162" s="276"/>
      <c r="Z162" s="276"/>
      <c r="AB162" s="278"/>
    </row>
    <row r="163" spans="1:28" s="277" customFormat="1" ht="20">
      <c r="A163" s="216"/>
      <c r="B163" s="217"/>
      <c r="C163" s="221"/>
      <c r="D163" s="283"/>
      <c r="E163" s="217"/>
      <c r="F163" s="217"/>
      <c r="G163" s="217"/>
      <c r="H163" s="218"/>
      <c r="I163" s="219"/>
      <c r="J163" s="219"/>
      <c r="K163" s="273"/>
      <c r="L163" s="273"/>
      <c r="M163" s="273"/>
      <c r="N163" s="273"/>
      <c r="O163" s="273"/>
      <c r="P163" s="220"/>
      <c r="Q163" s="274"/>
      <c r="R163" s="217"/>
      <c r="S163" s="225"/>
      <c r="T163" s="225"/>
      <c r="U163" s="241"/>
      <c r="V163" s="275"/>
      <c r="W163" s="276"/>
      <c r="X163" s="276"/>
      <c r="Y163" s="276"/>
      <c r="Z163" s="276"/>
      <c r="AB163" s="278"/>
    </row>
    <row r="164" spans="1:28" s="277" customFormat="1" ht="20">
      <c r="A164" s="216"/>
      <c r="B164" s="217"/>
      <c r="C164" s="221"/>
      <c r="D164" s="283"/>
      <c r="E164" s="217"/>
      <c r="F164" s="217"/>
      <c r="G164" s="217"/>
      <c r="H164" s="218"/>
      <c r="I164" s="219"/>
      <c r="J164" s="219"/>
      <c r="K164" s="273"/>
      <c r="L164" s="273"/>
      <c r="M164" s="273"/>
      <c r="N164" s="273"/>
      <c r="O164" s="273"/>
      <c r="P164" s="220"/>
      <c r="Q164" s="274"/>
      <c r="R164" s="217"/>
      <c r="S164" s="225"/>
      <c r="T164" s="225"/>
      <c r="U164" s="241"/>
      <c r="V164" s="275"/>
      <c r="W164" s="276"/>
      <c r="X164" s="276"/>
      <c r="Y164" s="276"/>
      <c r="Z164" s="276"/>
      <c r="AB164" s="278"/>
    </row>
    <row r="165" spans="1:28" s="277" customFormat="1" ht="20">
      <c r="A165" s="216"/>
      <c r="B165" s="217"/>
      <c r="C165" s="221"/>
      <c r="D165" s="283"/>
      <c r="E165" s="217"/>
      <c r="F165" s="217"/>
      <c r="G165" s="217"/>
      <c r="H165" s="218"/>
      <c r="I165" s="219"/>
      <c r="J165" s="219"/>
      <c r="K165" s="273"/>
      <c r="L165" s="273"/>
      <c r="M165" s="273"/>
      <c r="N165" s="273"/>
      <c r="O165" s="273"/>
      <c r="P165" s="220"/>
      <c r="Q165" s="274"/>
      <c r="R165" s="217"/>
      <c r="S165" s="225"/>
      <c r="T165" s="225"/>
      <c r="U165" s="241"/>
      <c r="V165" s="275"/>
      <c r="W165" s="276"/>
      <c r="X165" s="276"/>
      <c r="Y165" s="276"/>
      <c r="Z165" s="276"/>
      <c r="AB165" s="278"/>
    </row>
    <row r="166" spans="1:28" s="277" customFormat="1" ht="20">
      <c r="A166" s="216"/>
      <c r="B166" s="217"/>
      <c r="C166" s="221"/>
      <c r="D166" s="283"/>
      <c r="E166" s="217"/>
      <c r="F166" s="217"/>
      <c r="G166" s="217"/>
      <c r="H166" s="218"/>
      <c r="I166" s="219"/>
      <c r="J166" s="219"/>
      <c r="K166" s="273"/>
      <c r="L166" s="273"/>
      <c r="M166" s="273"/>
      <c r="N166" s="273"/>
      <c r="O166" s="273"/>
      <c r="P166" s="220"/>
      <c r="Q166" s="274"/>
      <c r="R166" s="217"/>
      <c r="S166" s="225"/>
      <c r="T166" s="225"/>
      <c r="U166" s="241"/>
      <c r="V166" s="275"/>
      <c r="W166" s="276"/>
      <c r="X166" s="276"/>
      <c r="Y166" s="276"/>
      <c r="Z166" s="276"/>
      <c r="AB166" s="278"/>
    </row>
    <row r="167" spans="1:28" s="277" customFormat="1" ht="20">
      <c r="A167" s="216"/>
      <c r="B167" s="217"/>
      <c r="C167" s="221"/>
      <c r="D167" s="283"/>
      <c r="E167" s="217"/>
      <c r="F167" s="217"/>
      <c r="G167" s="217"/>
      <c r="H167" s="218"/>
      <c r="I167" s="219"/>
      <c r="J167" s="219"/>
      <c r="K167" s="273"/>
      <c r="L167" s="273"/>
      <c r="M167" s="273"/>
      <c r="N167" s="273"/>
      <c r="O167" s="273"/>
      <c r="P167" s="220"/>
      <c r="Q167" s="274"/>
      <c r="R167" s="217"/>
      <c r="S167" s="225"/>
      <c r="T167" s="225"/>
      <c r="U167" s="241"/>
      <c r="V167" s="275"/>
      <c r="W167" s="276"/>
      <c r="X167" s="276"/>
      <c r="Y167" s="276"/>
      <c r="Z167" s="276"/>
      <c r="AB167" s="278"/>
    </row>
    <row r="168" spans="1:28" s="277" customFormat="1" ht="20">
      <c r="A168" s="216"/>
      <c r="B168" s="217"/>
      <c r="C168" s="221"/>
      <c r="D168" s="283"/>
      <c r="E168" s="217"/>
      <c r="F168" s="217"/>
      <c r="G168" s="217"/>
      <c r="H168" s="218"/>
      <c r="I168" s="219"/>
      <c r="J168" s="219"/>
      <c r="K168" s="273"/>
      <c r="L168" s="273"/>
      <c r="M168" s="273"/>
      <c r="N168" s="273"/>
      <c r="O168" s="273"/>
      <c r="P168" s="220"/>
      <c r="Q168" s="274"/>
      <c r="R168" s="217"/>
      <c r="S168" s="225"/>
      <c r="T168" s="225"/>
      <c r="U168" s="241"/>
      <c r="V168" s="275"/>
      <c r="W168" s="276"/>
      <c r="X168" s="276"/>
      <c r="Y168" s="276"/>
      <c r="Z168" s="276"/>
      <c r="AB168" s="278"/>
    </row>
    <row r="169" spans="1:28" s="277" customFormat="1" ht="20">
      <c r="A169" s="216"/>
      <c r="B169" s="217"/>
      <c r="C169" s="221"/>
      <c r="D169" s="283"/>
      <c r="E169" s="217"/>
      <c r="F169" s="217"/>
      <c r="G169" s="217"/>
      <c r="H169" s="218"/>
      <c r="I169" s="219"/>
      <c r="J169" s="219"/>
      <c r="K169" s="273"/>
      <c r="L169" s="273"/>
      <c r="M169" s="273"/>
      <c r="N169" s="273"/>
      <c r="O169" s="273"/>
      <c r="P169" s="220"/>
      <c r="Q169" s="274"/>
      <c r="R169" s="217"/>
      <c r="S169" s="225"/>
      <c r="T169" s="225"/>
      <c r="U169" s="241"/>
      <c r="V169" s="275"/>
      <c r="W169" s="276"/>
      <c r="X169" s="276"/>
      <c r="Y169" s="276"/>
      <c r="Z169" s="276"/>
      <c r="AB169" s="278"/>
    </row>
    <row r="170" spans="1:28" s="277" customFormat="1" ht="20">
      <c r="A170" s="216"/>
      <c r="B170" s="217"/>
      <c r="C170" s="221"/>
      <c r="D170" s="283"/>
      <c r="E170" s="217"/>
      <c r="F170" s="217"/>
      <c r="G170" s="217"/>
      <c r="H170" s="218"/>
      <c r="I170" s="219"/>
      <c r="J170" s="219"/>
      <c r="K170" s="273"/>
      <c r="L170" s="273"/>
      <c r="M170" s="273"/>
      <c r="N170" s="273"/>
      <c r="O170" s="273"/>
      <c r="P170" s="220"/>
      <c r="Q170" s="274"/>
      <c r="R170" s="217"/>
      <c r="S170" s="225"/>
      <c r="T170" s="225"/>
      <c r="U170" s="241"/>
      <c r="V170" s="275"/>
      <c r="W170" s="276"/>
      <c r="X170" s="276"/>
      <c r="Y170" s="276"/>
      <c r="Z170" s="276"/>
      <c r="AB170" s="278"/>
    </row>
    <row r="171" spans="1:28" s="277" customFormat="1" ht="20">
      <c r="A171" s="216"/>
      <c r="B171" s="217"/>
      <c r="C171" s="221"/>
      <c r="D171" s="283"/>
      <c r="E171" s="217"/>
      <c r="F171" s="217"/>
      <c r="G171" s="217"/>
      <c r="H171" s="218"/>
      <c r="I171" s="219"/>
      <c r="J171" s="219"/>
      <c r="K171" s="273"/>
      <c r="L171" s="273"/>
      <c r="M171" s="273"/>
      <c r="N171" s="273"/>
      <c r="O171" s="273"/>
      <c r="P171" s="220"/>
      <c r="Q171" s="274"/>
      <c r="R171" s="217"/>
      <c r="S171" s="225"/>
      <c r="T171" s="225"/>
      <c r="U171" s="241"/>
      <c r="V171" s="275"/>
      <c r="W171" s="276"/>
      <c r="X171" s="276"/>
      <c r="Y171" s="276"/>
      <c r="Z171" s="276"/>
      <c r="AB171" s="278"/>
    </row>
    <row r="172" spans="1:28" s="277" customFormat="1" ht="20">
      <c r="A172" s="216"/>
      <c r="B172" s="217"/>
      <c r="C172" s="221"/>
      <c r="D172" s="283"/>
      <c r="E172" s="217"/>
      <c r="F172" s="217"/>
      <c r="G172" s="217"/>
      <c r="H172" s="218"/>
      <c r="I172" s="219"/>
      <c r="J172" s="219"/>
      <c r="K172" s="273"/>
      <c r="L172" s="273"/>
      <c r="M172" s="273"/>
      <c r="N172" s="273"/>
      <c r="O172" s="273"/>
      <c r="P172" s="220"/>
      <c r="Q172" s="274"/>
      <c r="R172" s="217"/>
      <c r="S172" s="225"/>
      <c r="T172" s="225"/>
      <c r="U172" s="241"/>
      <c r="V172" s="275"/>
      <c r="W172" s="276"/>
      <c r="X172" s="276"/>
      <c r="Y172" s="276"/>
      <c r="Z172" s="276"/>
      <c r="AB172" s="278"/>
    </row>
    <row r="173" spans="1:28" s="277" customFormat="1" ht="20">
      <c r="A173" s="216"/>
      <c r="B173" s="217"/>
      <c r="C173" s="221"/>
      <c r="D173" s="283"/>
      <c r="E173" s="217"/>
      <c r="F173" s="217"/>
      <c r="G173" s="217"/>
      <c r="H173" s="218"/>
      <c r="I173" s="219"/>
      <c r="J173" s="219"/>
      <c r="K173" s="273"/>
      <c r="L173" s="273"/>
      <c r="M173" s="273"/>
      <c r="N173" s="273"/>
      <c r="O173" s="273"/>
      <c r="P173" s="220"/>
      <c r="Q173" s="274"/>
      <c r="R173" s="217"/>
      <c r="S173" s="225"/>
      <c r="T173" s="225"/>
      <c r="U173" s="241"/>
      <c r="V173" s="275"/>
      <c r="W173" s="276"/>
      <c r="X173" s="276"/>
      <c r="Y173" s="276"/>
      <c r="Z173" s="276"/>
      <c r="AB173" s="278"/>
    </row>
    <row r="174" spans="1:28" s="277" customFormat="1" ht="20">
      <c r="A174" s="216"/>
      <c r="B174" s="217"/>
      <c r="C174" s="221"/>
      <c r="D174" s="283"/>
      <c r="E174" s="217"/>
      <c r="F174" s="217"/>
      <c r="G174" s="217"/>
      <c r="H174" s="218"/>
      <c r="I174" s="219"/>
      <c r="J174" s="219"/>
      <c r="K174" s="273"/>
      <c r="L174" s="273"/>
      <c r="M174" s="273"/>
      <c r="N174" s="273"/>
      <c r="O174" s="273"/>
      <c r="P174" s="220"/>
      <c r="Q174" s="274"/>
      <c r="R174" s="217"/>
      <c r="S174" s="225"/>
      <c r="T174" s="225"/>
      <c r="U174" s="241"/>
      <c r="V174" s="275"/>
      <c r="W174" s="276"/>
      <c r="X174" s="276"/>
      <c r="Y174" s="276"/>
      <c r="Z174" s="276"/>
      <c r="AB174" s="278"/>
    </row>
    <row r="175" spans="1:28" s="277" customFormat="1" ht="20">
      <c r="A175" s="216"/>
      <c r="B175" s="217"/>
      <c r="C175" s="221"/>
      <c r="D175" s="283"/>
      <c r="E175" s="217"/>
      <c r="F175" s="217"/>
      <c r="G175" s="217"/>
      <c r="H175" s="218"/>
      <c r="I175" s="219"/>
      <c r="J175" s="219"/>
      <c r="K175" s="273"/>
      <c r="L175" s="273"/>
      <c r="M175" s="273"/>
      <c r="N175" s="273"/>
      <c r="O175" s="273"/>
      <c r="P175" s="220"/>
      <c r="Q175" s="274"/>
      <c r="R175" s="217"/>
      <c r="S175" s="225"/>
      <c r="T175" s="225"/>
      <c r="U175" s="241"/>
      <c r="V175" s="275"/>
      <c r="W175" s="276"/>
      <c r="X175" s="276"/>
      <c r="Y175" s="276"/>
      <c r="Z175" s="276"/>
      <c r="AB175" s="278"/>
    </row>
    <row r="176" spans="1:28" s="277" customFormat="1" ht="20">
      <c r="A176" s="216"/>
      <c r="B176" s="217"/>
      <c r="C176" s="221"/>
      <c r="D176" s="283"/>
      <c r="E176" s="217"/>
      <c r="F176" s="217"/>
      <c r="G176" s="217"/>
      <c r="H176" s="218"/>
      <c r="I176" s="219"/>
      <c r="J176" s="219"/>
      <c r="K176" s="273"/>
      <c r="L176" s="273"/>
      <c r="M176" s="273"/>
      <c r="N176" s="273"/>
      <c r="O176" s="273"/>
      <c r="P176" s="220"/>
      <c r="Q176" s="274"/>
      <c r="R176" s="217"/>
      <c r="S176" s="225"/>
      <c r="T176" s="225"/>
      <c r="U176" s="241"/>
      <c r="V176" s="275"/>
      <c r="W176" s="276"/>
      <c r="X176" s="276"/>
      <c r="Y176" s="276"/>
      <c r="Z176" s="276"/>
      <c r="AB176" s="278"/>
    </row>
    <row r="177" spans="1:28" s="277" customFormat="1" ht="20">
      <c r="A177" s="216"/>
      <c r="B177" s="217"/>
      <c r="C177" s="221"/>
      <c r="D177" s="283"/>
      <c r="E177" s="217"/>
      <c r="F177" s="217"/>
      <c r="G177" s="217"/>
      <c r="H177" s="218"/>
      <c r="I177" s="219"/>
      <c r="J177" s="219"/>
      <c r="K177" s="273"/>
      <c r="L177" s="273"/>
      <c r="M177" s="273"/>
      <c r="N177" s="273"/>
      <c r="O177" s="273"/>
      <c r="P177" s="220"/>
      <c r="Q177" s="274"/>
      <c r="R177" s="217"/>
      <c r="S177" s="225"/>
      <c r="T177" s="225"/>
      <c r="U177" s="241"/>
      <c r="V177" s="275"/>
      <c r="W177" s="276"/>
      <c r="X177" s="276"/>
      <c r="Y177" s="276"/>
      <c r="Z177" s="276"/>
      <c r="AB177" s="278"/>
    </row>
    <row r="178" spans="1:28" s="277" customFormat="1" ht="20">
      <c r="A178" s="216"/>
      <c r="B178" s="217"/>
      <c r="C178" s="221"/>
      <c r="D178" s="283"/>
      <c r="E178" s="217"/>
      <c r="F178" s="217"/>
      <c r="G178" s="217"/>
      <c r="H178" s="218"/>
      <c r="I178" s="219"/>
      <c r="J178" s="219"/>
      <c r="K178" s="273"/>
      <c r="L178" s="273"/>
      <c r="M178" s="273"/>
      <c r="N178" s="273"/>
      <c r="O178" s="273"/>
      <c r="P178" s="220"/>
      <c r="Q178" s="274"/>
      <c r="R178" s="217"/>
      <c r="S178" s="225"/>
      <c r="T178" s="225"/>
      <c r="U178" s="241"/>
      <c r="V178" s="275"/>
      <c r="W178" s="276"/>
      <c r="X178" s="276"/>
      <c r="Y178" s="276"/>
      <c r="Z178" s="276"/>
      <c r="AB178" s="278"/>
    </row>
    <row r="179" spans="1:28" s="277" customFormat="1" ht="20">
      <c r="A179" s="216"/>
      <c r="B179" s="217"/>
      <c r="C179" s="221"/>
      <c r="D179" s="283"/>
      <c r="E179" s="217"/>
      <c r="F179" s="217"/>
      <c r="G179" s="217"/>
      <c r="H179" s="218"/>
      <c r="I179" s="219"/>
      <c r="J179" s="219"/>
      <c r="K179" s="273"/>
      <c r="L179" s="273"/>
      <c r="M179" s="273"/>
      <c r="N179" s="273"/>
      <c r="O179" s="273"/>
      <c r="P179" s="220"/>
      <c r="Q179" s="274"/>
      <c r="R179" s="217"/>
      <c r="S179" s="225"/>
      <c r="T179" s="225"/>
      <c r="U179" s="241"/>
      <c r="V179" s="275"/>
      <c r="W179" s="276"/>
      <c r="X179" s="276"/>
      <c r="Y179" s="276"/>
      <c r="Z179" s="276"/>
      <c r="AB179" s="278"/>
    </row>
    <row r="180" spans="1:28" s="277" customFormat="1" ht="20">
      <c r="A180" s="216"/>
      <c r="B180" s="217"/>
      <c r="C180" s="221"/>
      <c r="D180" s="283"/>
      <c r="E180" s="217"/>
      <c r="F180" s="217"/>
      <c r="G180" s="217"/>
      <c r="H180" s="218"/>
      <c r="I180" s="219"/>
      <c r="J180" s="219"/>
      <c r="K180" s="273"/>
      <c r="L180" s="273"/>
      <c r="M180" s="273"/>
      <c r="N180" s="273"/>
      <c r="O180" s="273"/>
      <c r="P180" s="220"/>
      <c r="Q180" s="274"/>
      <c r="R180" s="217"/>
      <c r="S180" s="225"/>
      <c r="T180" s="225"/>
      <c r="U180" s="241"/>
      <c r="V180" s="275"/>
      <c r="W180" s="276"/>
      <c r="X180" s="276"/>
      <c r="Y180" s="276"/>
      <c r="Z180" s="276"/>
      <c r="AB180" s="278"/>
    </row>
    <row r="181" spans="1:28" s="277" customFormat="1" ht="20">
      <c r="A181" s="216"/>
      <c r="B181" s="217"/>
      <c r="C181" s="221"/>
      <c r="D181" s="283"/>
      <c r="E181" s="217"/>
      <c r="F181" s="217"/>
      <c r="G181" s="217"/>
      <c r="H181" s="218"/>
      <c r="I181" s="219"/>
      <c r="J181" s="219"/>
      <c r="K181" s="273"/>
      <c r="L181" s="273"/>
      <c r="M181" s="273"/>
      <c r="N181" s="273"/>
      <c r="O181" s="273"/>
      <c r="P181" s="220"/>
      <c r="Q181" s="274"/>
      <c r="R181" s="217"/>
      <c r="S181" s="225"/>
      <c r="T181" s="225"/>
      <c r="U181" s="241"/>
      <c r="V181" s="275"/>
      <c r="W181" s="276"/>
      <c r="X181" s="276"/>
      <c r="Y181" s="276"/>
      <c r="Z181" s="276"/>
      <c r="AB181" s="278"/>
    </row>
    <row r="182" spans="1:28" s="277" customFormat="1" ht="20">
      <c r="A182" s="216"/>
      <c r="B182" s="217"/>
      <c r="C182" s="221"/>
      <c r="D182" s="283"/>
      <c r="E182" s="217"/>
      <c r="F182" s="217"/>
      <c r="G182" s="217"/>
      <c r="H182" s="218"/>
      <c r="I182" s="219"/>
      <c r="J182" s="219"/>
      <c r="K182" s="273"/>
      <c r="L182" s="273"/>
      <c r="M182" s="273"/>
      <c r="N182" s="273"/>
      <c r="O182" s="273"/>
      <c r="P182" s="220"/>
      <c r="Q182" s="274"/>
      <c r="R182" s="217"/>
      <c r="S182" s="225"/>
      <c r="T182" s="225"/>
      <c r="U182" s="241"/>
      <c r="V182" s="275"/>
      <c r="W182" s="276"/>
      <c r="X182" s="276"/>
      <c r="Y182" s="276"/>
      <c r="Z182" s="276"/>
      <c r="AB182" s="278"/>
    </row>
    <row r="183" spans="1:28" s="277" customFormat="1" ht="20">
      <c r="A183" s="216"/>
      <c r="B183" s="217"/>
      <c r="C183" s="221"/>
      <c r="D183" s="283"/>
      <c r="E183" s="217"/>
      <c r="F183" s="217"/>
      <c r="G183" s="217"/>
      <c r="H183" s="218"/>
      <c r="I183" s="219"/>
      <c r="J183" s="219"/>
      <c r="K183" s="273"/>
      <c r="L183" s="273"/>
      <c r="M183" s="273"/>
      <c r="N183" s="273"/>
      <c r="O183" s="273"/>
      <c r="P183" s="220"/>
      <c r="Q183" s="274"/>
      <c r="R183" s="217"/>
      <c r="S183" s="225"/>
      <c r="T183" s="225"/>
      <c r="U183" s="241"/>
      <c r="V183" s="275"/>
      <c r="W183" s="276"/>
      <c r="X183" s="276"/>
      <c r="Y183" s="276"/>
      <c r="Z183" s="276"/>
      <c r="AB183" s="278"/>
    </row>
    <row r="184" spans="1:28" s="277" customFormat="1" ht="20">
      <c r="A184" s="216"/>
      <c r="B184" s="217"/>
      <c r="C184" s="221"/>
      <c r="D184" s="283"/>
      <c r="E184" s="217"/>
      <c r="F184" s="217"/>
      <c r="G184" s="217"/>
      <c r="H184" s="218"/>
      <c r="I184" s="219"/>
      <c r="J184" s="219"/>
      <c r="K184" s="273"/>
      <c r="L184" s="273"/>
      <c r="M184" s="273"/>
      <c r="N184" s="273"/>
      <c r="O184" s="273"/>
      <c r="P184" s="220"/>
      <c r="Q184" s="274"/>
      <c r="R184" s="217"/>
      <c r="S184" s="225"/>
      <c r="T184" s="225"/>
      <c r="U184" s="241"/>
      <c r="V184" s="275"/>
      <c r="W184" s="276"/>
      <c r="X184" s="276"/>
      <c r="Y184" s="276"/>
      <c r="Z184" s="276"/>
      <c r="AB184" s="278"/>
    </row>
    <row r="185" spans="1:28" s="277" customFormat="1" ht="20">
      <c r="A185" s="216"/>
      <c r="B185" s="217"/>
      <c r="C185" s="221"/>
      <c r="D185" s="283"/>
      <c r="E185" s="217"/>
      <c r="F185" s="217"/>
      <c r="G185" s="217"/>
      <c r="H185" s="218"/>
      <c r="I185" s="219"/>
      <c r="J185" s="219"/>
      <c r="K185" s="273"/>
      <c r="L185" s="273"/>
      <c r="M185" s="273"/>
      <c r="N185" s="273"/>
      <c r="O185" s="273"/>
      <c r="P185" s="220"/>
      <c r="Q185" s="274"/>
      <c r="R185" s="217"/>
      <c r="S185" s="225"/>
      <c r="T185" s="225"/>
      <c r="U185" s="241"/>
      <c r="V185" s="275"/>
      <c r="W185" s="276"/>
      <c r="X185" s="276"/>
      <c r="Y185" s="276"/>
      <c r="Z185" s="276"/>
      <c r="AB185" s="278"/>
    </row>
    <row r="186" spans="1:28" s="277" customFormat="1" ht="20">
      <c r="A186" s="216"/>
      <c r="B186" s="217"/>
      <c r="C186" s="221"/>
      <c r="D186" s="283"/>
      <c r="E186" s="217"/>
      <c r="F186" s="217"/>
      <c r="G186" s="217"/>
      <c r="H186" s="218"/>
      <c r="I186" s="219"/>
      <c r="J186" s="219"/>
      <c r="K186" s="273"/>
      <c r="L186" s="273"/>
      <c r="M186" s="273"/>
      <c r="N186" s="273"/>
      <c r="O186" s="273"/>
      <c r="P186" s="220"/>
      <c r="Q186" s="274"/>
      <c r="R186" s="217"/>
      <c r="S186" s="225"/>
      <c r="T186" s="225"/>
      <c r="U186" s="241"/>
      <c r="V186" s="275"/>
      <c r="W186" s="276"/>
      <c r="X186" s="276"/>
      <c r="Y186" s="276"/>
      <c r="Z186" s="276"/>
      <c r="AB186" s="278"/>
    </row>
    <row r="187" spans="1:28" s="277" customFormat="1" ht="20">
      <c r="A187" s="216"/>
      <c r="B187" s="217"/>
      <c r="C187" s="221"/>
      <c r="D187" s="283"/>
      <c r="E187" s="217"/>
      <c r="F187" s="217"/>
      <c r="G187" s="217"/>
      <c r="H187" s="218"/>
      <c r="I187" s="219"/>
      <c r="J187" s="219"/>
      <c r="K187" s="273"/>
      <c r="L187" s="273"/>
      <c r="M187" s="273"/>
      <c r="N187" s="273"/>
      <c r="O187" s="273"/>
      <c r="P187" s="220"/>
      <c r="Q187" s="274"/>
      <c r="R187" s="217"/>
      <c r="S187" s="225"/>
      <c r="T187" s="225"/>
      <c r="U187" s="241"/>
      <c r="V187" s="275"/>
      <c r="W187" s="276"/>
      <c r="X187" s="276"/>
      <c r="Y187" s="276"/>
      <c r="Z187" s="276"/>
      <c r="AB187" s="278"/>
    </row>
    <row r="188" spans="1:28" s="277" customFormat="1" ht="20">
      <c r="A188" s="216"/>
      <c r="B188" s="217"/>
      <c r="C188" s="221"/>
      <c r="D188" s="283"/>
      <c r="E188" s="217"/>
      <c r="F188" s="217"/>
      <c r="G188" s="217"/>
      <c r="H188" s="218"/>
      <c r="I188" s="219"/>
      <c r="J188" s="219"/>
      <c r="K188" s="273"/>
      <c r="L188" s="273"/>
      <c r="M188" s="273"/>
      <c r="N188" s="273"/>
      <c r="O188" s="273"/>
      <c r="P188" s="220"/>
      <c r="Q188" s="274"/>
      <c r="R188" s="217"/>
      <c r="S188" s="225"/>
      <c r="T188" s="225"/>
      <c r="U188" s="241"/>
      <c r="V188" s="275"/>
      <c r="W188" s="276"/>
      <c r="X188" s="276"/>
      <c r="Y188" s="276"/>
      <c r="Z188" s="276"/>
      <c r="AB188" s="278"/>
    </row>
    <row r="189" spans="1:28" s="277" customFormat="1" ht="20">
      <c r="A189" s="216"/>
      <c r="B189" s="217"/>
      <c r="C189" s="221"/>
      <c r="D189" s="283"/>
      <c r="E189" s="217"/>
      <c r="F189" s="217"/>
      <c r="G189" s="217"/>
      <c r="H189" s="218"/>
      <c r="I189" s="219"/>
      <c r="J189" s="219"/>
      <c r="K189" s="273"/>
      <c r="L189" s="273"/>
      <c r="M189" s="273"/>
      <c r="N189" s="273"/>
      <c r="O189" s="273"/>
      <c r="P189" s="220"/>
      <c r="Q189" s="274"/>
      <c r="R189" s="217"/>
      <c r="S189" s="225"/>
      <c r="T189" s="225"/>
      <c r="U189" s="241"/>
      <c r="V189" s="275"/>
      <c r="W189" s="276"/>
      <c r="X189" s="276"/>
      <c r="Y189" s="276"/>
      <c r="Z189" s="276"/>
      <c r="AB189" s="278"/>
    </row>
    <row r="190" spans="1:28" s="277" customFormat="1" ht="20">
      <c r="A190" s="216"/>
      <c r="B190" s="217"/>
      <c r="C190" s="221"/>
      <c r="D190" s="283"/>
      <c r="E190" s="217"/>
      <c r="F190" s="217"/>
      <c r="G190" s="217"/>
      <c r="H190" s="218"/>
      <c r="I190" s="219"/>
      <c r="J190" s="219"/>
      <c r="K190" s="273"/>
      <c r="L190" s="273"/>
      <c r="M190" s="273"/>
      <c r="N190" s="273"/>
      <c r="O190" s="273"/>
      <c r="P190" s="220"/>
      <c r="Q190" s="274"/>
      <c r="R190" s="217"/>
      <c r="S190" s="225"/>
      <c r="T190" s="225"/>
      <c r="U190" s="241"/>
      <c r="V190" s="275"/>
      <c r="W190" s="276"/>
      <c r="X190" s="276"/>
      <c r="Y190" s="276"/>
      <c r="Z190" s="276"/>
      <c r="AB190" s="278"/>
    </row>
    <row r="191" spans="1:28" s="277" customFormat="1" ht="20">
      <c r="A191" s="216"/>
      <c r="B191" s="217"/>
      <c r="C191" s="221"/>
      <c r="D191" s="283"/>
      <c r="E191" s="217"/>
      <c r="F191" s="217"/>
      <c r="G191" s="217"/>
      <c r="H191" s="218"/>
      <c r="I191" s="219"/>
      <c r="J191" s="219"/>
      <c r="K191" s="273"/>
      <c r="L191" s="273"/>
      <c r="M191" s="273"/>
      <c r="N191" s="273"/>
      <c r="O191" s="273"/>
      <c r="P191" s="220"/>
      <c r="Q191" s="274"/>
      <c r="R191" s="217"/>
      <c r="S191" s="225"/>
      <c r="T191" s="225"/>
      <c r="U191" s="241"/>
      <c r="V191" s="275"/>
      <c r="W191" s="276"/>
      <c r="X191" s="276"/>
      <c r="Y191" s="276"/>
      <c r="Z191" s="276"/>
      <c r="AB191" s="278"/>
    </row>
    <row r="192" spans="1:28" s="277" customFormat="1" ht="20">
      <c r="A192" s="216"/>
      <c r="B192" s="217"/>
      <c r="C192" s="221"/>
      <c r="D192" s="283"/>
      <c r="E192" s="217"/>
      <c r="F192" s="217"/>
      <c r="G192" s="217"/>
      <c r="H192" s="218"/>
      <c r="I192" s="219"/>
      <c r="J192" s="219"/>
      <c r="K192" s="273"/>
      <c r="L192" s="273"/>
      <c r="M192" s="273"/>
      <c r="N192" s="273"/>
      <c r="O192" s="273"/>
      <c r="P192" s="220"/>
      <c r="Q192" s="274"/>
      <c r="R192" s="217"/>
      <c r="S192" s="225"/>
      <c r="T192" s="225"/>
      <c r="U192" s="241"/>
      <c r="V192" s="275"/>
      <c r="W192" s="276"/>
      <c r="X192" s="276"/>
      <c r="Y192" s="276"/>
      <c r="Z192" s="276"/>
      <c r="AB192" s="278"/>
    </row>
    <row r="193" spans="1:28" s="277" customFormat="1" ht="20">
      <c r="A193" s="216"/>
      <c r="B193" s="217"/>
      <c r="C193" s="221"/>
      <c r="D193" s="283"/>
      <c r="E193" s="217"/>
      <c r="F193" s="217"/>
      <c r="G193" s="217"/>
      <c r="H193" s="218"/>
      <c r="I193" s="219"/>
      <c r="J193" s="219"/>
      <c r="K193" s="273"/>
      <c r="L193" s="273"/>
      <c r="M193" s="273"/>
      <c r="N193" s="273"/>
      <c r="O193" s="273"/>
      <c r="P193" s="220"/>
      <c r="Q193" s="274"/>
      <c r="R193" s="217"/>
      <c r="S193" s="225"/>
      <c r="T193" s="225"/>
      <c r="U193" s="241"/>
      <c r="V193" s="275"/>
      <c r="W193" s="276"/>
      <c r="X193" s="276"/>
      <c r="Y193" s="276"/>
      <c r="Z193" s="276"/>
      <c r="AB193" s="278"/>
    </row>
    <row r="194" spans="1:28" s="277" customFormat="1" ht="20">
      <c r="A194" s="216"/>
      <c r="B194" s="217"/>
      <c r="C194" s="221"/>
      <c r="D194" s="283"/>
      <c r="E194" s="217"/>
      <c r="F194" s="217"/>
      <c r="G194" s="217"/>
      <c r="H194" s="218"/>
      <c r="I194" s="219"/>
      <c r="J194" s="219"/>
      <c r="K194" s="273"/>
      <c r="L194" s="273"/>
      <c r="M194" s="273"/>
      <c r="N194" s="273"/>
      <c r="O194" s="273"/>
      <c r="P194" s="220"/>
      <c r="Q194" s="274"/>
      <c r="R194" s="217"/>
      <c r="S194" s="225"/>
      <c r="T194" s="225"/>
      <c r="U194" s="241"/>
      <c r="V194" s="275"/>
      <c r="W194" s="276"/>
      <c r="X194" s="276"/>
      <c r="Y194" s="276"/>
      <c r="Z194" s="276"/>
      <c r="AB194" s="278"/>
    </row>
    <row r="195" spans="1:28" s="277" customFormat="1" ht="20">
      <c r="A195" s="216"/>
      <c r="B195" s="217"/>
      <c r="C195" s="221"/>
      <c r="D195" s="283"/>
      <c r="E195" s="217"/>
      <c r="F195" s="217"/>
      <c r="G195" s="217"/>
      <c r="H195" s="218"/>
      <c r="I195" s="219"/>
      <c r="J195" s="219"/>
      <c r="K195" s="273"/>
      <c r="L195" s="273"/>
      <c r="M195" s="273"/>
      <c r="N195" s="273"/>
      <c r="O195" s="273"/>
      <c r="P195" s="220"/>
      <c r="Q195" s="274"/>
      <c r="R195" s="217"/>
      <c r="S195" s="225"/>
      <c r="T195" s="225"/>
      <c r="U195" s="241"/>
      <c r="V195" s="275"/>
      <c r="W195" s="276"/>
      <c r="X195" s="276"/>
      <c r="Y195" s="276"/>
      <c r="Z195" s="276"/>
      <c r="AB195" s="278"/>
    </row>
    <row r="196" spans="1:28" s="277" customFormat="1" ht="20">
      <c r="A196" s="216"/>
      <c r="B196" s="217"/>
      <c r="C196" s="221"/>
      <c r="D196" s="283"/>
      <c r="E196" s="217"/>
      <c r="F196" s="217"/>
      <c r="G196" s="217"/>
      <c r="H196" s="218"/>
      <c r="I196" s="219"/>
      <c r="J196" s="219"/>
      <c r="K196" s="273"/>
      <c r="L196" s="273"/>
      <c r="M196" s="273"/>
      <c r="N196" s="273"/>
      <c r="O196" s="273"/>
      <c r="P196" s="220"/>
      <c r="Q196" s="274"/>
      <c r="R196" s="217"/>
      <c r="S196" s="225"/>
      <c r="T196" s="225"/>
      <c r="U196" s="241"/>
      <c r="V196" s="275"/>
      <c r="W196" s="276"/>
      <c r="X196" s="276"/>
      <c r="Y196" s="276"/>
      <c r="Z196" s="276"/>
      <c r="AB196" s="278"/>
    </row>
    <row r="197" spans="1:28" s="277" customFormat="1" ht="20">
      <c r="A197" s="216"/>
      <c r="B197" s="217"/>
      <c r="C197" s="221"/>
      <c r="D197" s="283"/>
      <c r="E197" s="217"/>
      <c r="F197" s="217"/>
      <c r="G197" s="217"/>
      <c r="H197" s="218"/>
      <c r="I197" s="219"/>
      <c r="J197" s="219"/>
      <c r="K197" s="273"/>
      <c r="L197" s="273"/>
      <c r="M197" s="273"/>
      <c r="N197" s="273"/>
      <c r="O197" s="273"/>
      <c r="P197" s="220"/>
      <c r="Q197" s="274"/>
      <c r="R197" s="217"/>
      <c r="S197" s="225"/>
      <c r="T197" s="225"/>
      <c r="U197" s="241"/>
      <c r="V197" s="275"/>
      <c r="W197" s="276"/>
      <c r="X197" s="276"/>
      <c r="Y197" s="276"/>
      <c r="Z197" s="276"/>
      <c r="AB197" s="278"/>
    </row>
    <row r="198" spans="1:28" s="277" customFormat="1" ht="20">
      <c r="A198" s="216"/>
      <c r="B198" s="217"/>
      <c r="C198" s="221"/>
      <c r="D198" s="283"/>
      <c r="E198" s="217"/>
      <c r="F198" s="217"/>
      <c r="G198" s="217"/>
      <c r="H198" s="218"/>
      <c r="I198" s="219"/>
      <c r="J198" s="219"/>
      <c r="K198" s="273"/>
      <c r="L198" s="273"/>
      <c r="M198" s="273"/>
      <c r="N198" s="273"/>
      <c r="O198" s="273"/>
      <c r="P198" s="220"/>
      <c r="Q198" s="274"/>
      <c r="R198" s="217"/>
      <c r="S198" s="225"/>
      <c r="T198" s="225"/>
      <c r="U198" s="241"/>
      <c r="V198" s="275"/>
      <c r="W198" s="276"/>
      <c r="X198" s="276"/>
      <c r="Y198" s="276"/>
      <c r="Z198" s="276"/>
      <c r="AB198" s="278"/>
    </row>
    <row r="199" spans="1:28" s="277" customFormat="1" ht="20">
      <c r="A199" s="216"/>
      <c r="B199" s="217"/>
      <c r="C199" s="221"/>
      <c r="D199" s="283"/>
      <c r="E199" s="217"/>
      <c r="F199" s="217"/>
      <c r="G199" s="217"/>
      <c r="H199" s="218"/>
      <c r="I199" s="219"/>
      <c r="J199" s="219"/>
      <c r="K199" s="273"/>
      <c r="L199" s="273"/>
      <c r="M199" s="273"/>
      <c r="N199" s="273"/>
      <c r="O199" s="273"/>
      <c r="P199" s="220"/>
      <c r="Q199" s="274"/>
      <c r="R199" s="217"/>
      <c r="S199" s="225"/>
      <c r="T199" s="225"/>
      <c r="U199" s="241"/>
      <c r="V199" s="275"/>
      <c r="W199" s="276"/>
      <c r="X199" s="276"/>
      <c r="Y199" s="276"/>
      <c r="Z199" s="276"/>
      <c r="AB199" s="278"/>
    </row>
    <row r="200" spans="1:28" s="277" customFormat="1" ht="20">
      <c r="A200" s="216"/>
      <c r="B200" s="217"/>
      <c r="C200" s="221"/>
      <c r="D200" s="283"/>
      <c r="E200" s="217"/>
      <c r="F200" s="217"/>
      <c r="G200" s="217"/>
      <c r="H200" s="218"/>
      <c r="I200" s="219"/>
      <c r="J200" s="219"/>
      <c r="K200" s="273"/>
      <c r="L200" s="273"/>
      <c r="M200" s="273"/>
      <c r="N200" s="273"/>
      <c r="O200" s="273"/>
      <c r="P200" s="220"/>
      <c r="Q200" s="274"/>
      <c r="R200" s="217"/>
      <c r="S200" s="225"/>
      <c r="T200" s="225"/>
      <c r="U200" s="241"/>
      <c r="V200" s="275"/>
      <c r="W200" s="276"/>
      <c r="X200" s="276"/>
      <c r="Y200" s="276"/>
      <c r="Z200" s="276"/>
      <c r="AB200" s="278"/>
    </row>
    <row r="201" spans="1:28" s="277" customFormat="1" ht="20">
      <c r="A201" s="216"/>
      <c r="B201" s="217"/>
      <c r="C201" s="221"/>
      <c r="D201" s="283"/>
      <c r="E201" s="217"/>
      <c r="F201" s="217"/>
      <c r="G201" s="217"/>
      <c r="H201" s="218"/>
      <c r="I201" s="219"/>
      <c r="J201" s="219"/>
      <c r="K201" s="273"/>
      <c r="L201" s="273"/>
      <c r="M201" s="273"/>
      <c r="N201" s="273"/>
      <c r="O201" s="273"/>
      <c r="P201" s="220"/>
      <c r="Q201" s="274"/>
      <c r="R201" s="217"/>
      <c r="S201" s="225"/>
      <c r="T201" s="225"/>
      <c r="U201" s="241"/>
      <c r="V201" s="275"/>
      <c r="W201" s="276"/>
      <c r="X201" s="276"/>
      <c r="Y201" s="276"/>
      <c r="Z201" s="276"/>
      <c r="AB201" s="278"/>
    </row>
    <row r="202" spans="1:28" s="277" customFormat="1" ht="20">
      <c r="A202" s="216"/>
      <c r="B202" s="217"/>
      <c r="C202" s="221"/>
      <c r="D202" s="283"/>
      <c r="E202" s="217"/>
      <c r="F202" s="217"/>
      <c r="G202" s="217"/>
      <c r="H202" s="218"/>
      <c r="I202" s="219"/>
      <c r="J202" s="219"/>
      <c r="K202" s="273"/>
      <c r="L202" s="273"/>
      <c r="M202" s="273"/>
      <c r="N202" s="273"/>
      <c r="O202" s="273"/>
      <c r="P202" s="220"/>
      <c r="Q202" s="274"/>
      <c r="R202" s="217"/>
      <c r="S202" s="225"/>
      <c r="T202" s="225"/>
      <c r="U202" s="241"/>
      <c r="V202" s="275"/>
      <c r="W202" s="276"/>
      <c r="X202" s="276"/>
      <c r="Y202" s="276"/>
      <c r="Z202" s="276"/>
      <c r="AB202" s="278"/>
    </row>
    <row r="203" spans="1:28" s="277" customFormat="1" ht="20">
      <c r="A203" s="216"/>
      <c r="B203" s="217"/>
      <c r="C203" s="221"/>
      <c r="D203" s="283"/>
      <c r="E203" s="217"/>
      <c r="F203" s="217"/>
      <c r="G203" s="217"/>
      <c r="H203" s="218"/>
      <c r="I203" s="219"/>
      <c r="J203" s="219"/>
      <c r="K203" s="273"/>
      <c r="L203" s="273"/>
      <c r="M203" s="273"/>
      <c r="N203" s="273"/>
      <c r="O203" s="273"/>
      <c r="P203" s="220"/>
      <c r="Q203" s="274"/>
      <c r="R203" s="217"/>
      <c r="S203" s="225"/>
      <c r="T203" s="225"/>
      <c r="U203" s="241"/>
      <c r="V203" s="275"/>
      <c r="W203" s="276"/>
      <c r="X203" s="276"/>
      <c r="Y203" s="276"/>
      <c r="Z203" s="276"/>
      <c r="AB203" s="278"/>
    </row>
    <row r="204" spans="1:28" s="277" customFormat="1" ht="20">
      <c r="A204" s="216"/>
      <c r="B204" s="217"/>
      <c r="C204" s="221"/>
      <c r="D204" s="283"/>
      <c r="E204" s="217"/>
      <c r="F204" s="217"/>
      <c r="G204" s="217"/>
      <c r="H204" s="218"/>
      <c r="I204" s="219"/>
      <c r="J204" s="219"/>
      <c r="K204" s="273"/>
      <c r="L204" s="273"/>
      <c r="M204" s="273"/>
      <c r="N204" s="273"/>
      <c r="O204" s="273"/>
      <c r="P204" s="220"/>
      <c r="Q204" s="274"/>
      <c r="R204" s="217"/>
      <c r="S204" s="225"/>
      <c r="T204" s="225"/>
      <c r="U204" s="241"/>
      <c r="V204" s="275"/>
      <c r="W204" s="276"/>
      <c r="X204" s="276"/>
      <c r="Y204" s="276"/>
      <c r="Z204" s="276"/>
      <c r="AB204" s="278"/>
    </row>
    <row r="205" spans="1:28" s="277" customFormat="1" ht="20">
      <c r="A205" s="216"/>
      <c r="B205" s="217"/>
      <c r="C205" s="221"/>
      <c r="D205" s="283"/>
      <c r="E205" s="217"/>
      <c r="F205" s="217"/>
      <c r="G205" s="217"/>
      <c r="H205" s="218"/>
      <c r="I205" s="219"/>
      <c r="J205" s="219"/>
      <c r="K205" s="273"/>
      <c r="L205" s="273"/>
      <c r="M205" s="273"/>
      <c r="N205" s="273"/>
      <c r="O205" s="273"/>
      <c r="P205" s="220"/>
      <c r="Q205" s="274"/>
      <c r="R205" s="217"/>
      <c r="S205" s="225"/>
      <c r="T205" s="225"/>
      <c r="U205" s="241"/>
      <c r="V205" s="275"/>
      <c r="W205" s="276"/>
      <c r="X205" s="276"/>
      <c r="Y205" s="276"/>
      <c r="Z205" s="276"/>
      <c r="AB205" s="278"/>
    </row>
    <row r="206" spans="1:28" s="277" customFormat="1" ht="20">
      <c r="A206" s="216"/>
      <c r="B206" s="217"/>
      <c r="C206" s="221"/>
      <c r="D206" s="283"/>
      <c r="E206" s="217"/>
      <c r="F206" s="217"/>
      <c r="G206" s="217"/>
      <c r="H206" s="218"/>
      <c r="I206" s="219"/>
      <c r="J206" s="219"/>
      <c r="K206" s="273"/>
      <c r="L206" s="273"/>
      <c r="M206" s="273"/>
      <c r="N206" s="273"/>
      <c r="O206" s="273"/>
      <c r="P206" s="220"/>
      <c r="Q206" s="274"/>
      <c r="R206" s="217"/>
      <c r="S206" s="225"/>
      <c r="T206" s="225"/>
      <c r="U206" s="241"/>
      <c r="V206" s="275"/>
      <c r="W206" s="276"/>
      <c r="X206" s="276"/>
      <c r="Y206" s="276"/>
      <c r="Z206" s="276"/>
      <c r="AB206" s="278"/>
    </row>
    <row r="207" spans="1:28" s="277" customFormat="1" ht="20">
      <c r="A207" s="216"/>
      <c r="B207" s="217"/>
      <c r="C207" s="221"/>
      <c r="D207" s="283"/>
      <c r="E207" s="217"/>
      <c r="F207" s="217"/>
      <c r="G207" s="217"/>
      <c r="H207" s="218"/>
      <c r="I207" s="219"/>
      <c r="J207" s="219"/>
      <c r="K207" s="273"/>
      <c r="L207" s="273"/>
      <c r="M207" s="273"/>
      <c r="N207" s="273"/>
      <c r="O207" s="273"/>
      <c r="P207" s="220"/>
      <c r="Q207" s="274"/>
      <c r="R207" s="217"/>
      <c r="S207" s="225"/>
      <c r="T207" s="225"/>
      <c r="U207" s="241"/>
      <c r="V207" s="275"/>
      <c r="W207" s="276"/>
      <c r="X207" s="276"/>
      <c r="Y207" s="276"/>
      <c r="Z207" s="276"/>
      <c r="AB207" s="278"/>
    </row>
    <row r="208" spans="1:28" s="277" customFormat="1" ht="20">
      <c r="A208" s="216"/>
      <c r="B208" s="217"/>
      <c r="C208" s="221"/>
      <c r="D208" s="283"/>
      <c r="E208" s="217"/>
      <c r="F208" s="217"/>
      <c r="G208" s="217"/>
      <c r="H208" s="218"/>
      <c r="I208" s="219"/>
      <c r="J208" s="219"/>
      <c r="K208" s="273"/>
      <c r="L208" s="273"/>
      <c r="M208" s="273"/>
      <c r="N208" s="273"/>
      <c r="O208" s="273"/>
      <c r="P208" s="220"/>
      <c r="Q208" s="274"/>
      <c r="R208" s="217"/>
      <c r="S208" s="225"/>
      <c r="T208" s="225"/>
      <c r="U208" s="241"/>
      <c r="V208" s="275"/>
      <c r="W208" s="276"/>
      <c r="X208" s="276"/>
      <c r="Y208" s="276"/>
      <c r="Z208" s="276"/>
      <c r="AB208" s="278"/>
    </row>
    <row r="209" spans="1:28" s="277" customFormat="1" ht="20">
      <c r="A209" s="216"/>
      <c r="B209" s="217"/>
      <c r="C209" s="221"/>
      <c r="D209" s="283"/>
      <c r="E209" s="217"/>
      <c r="F209" s="217"/>
      <c r="G209" s="217"/>
      <c r="H209" s="218"/>
      <c r="I209" s="219"/>
      <c r="J209" s="219"/>
      <c r="K209" s="273"/>
      <c r="L209" s="273"/>
      <c r="M209" s="273"/>
      <c r="N209" s="273"/>
      <c r="O209" s="273"/>
      <c r="P209" s="220"/>
      <c r="Q209" s="274"/>
      <c r="R209" s="217"/>
      <c r="S209" s="225"/>
      <c r="T209" s="225"/>
      <c r="U209" s="241"/>
      <c r="V209" s="275"/>
      <c r="W209" s="276"/>
      <c r="X209" s="276"/>
      <c r="Y209" s="276"/>
      <c r="Z209" s="276"/>
      <c r="AB209" s="278"/>
    </row>
    <row r="210" spans="1:28" s="277" customFormat="1" ht="20">
      <c r="A210" s="216"/>
      <c r="B210" s="217"/>
      <c r="C210" s="221"/>
      <c r="D210" s="283"/>
      <c r="E210" s="217"/>
      <c r="F210" s="217"/>
      <c r="G210" s="217"/>
      <c r="H210" s="218"/>
      <c r="I210" s="219"/>
      <c r="J210" s="219"/>
      <c r="K210" s="273"/>
      <c r="L210" s="273"/>
      <c r="M210" s="273"/>
      <c r="N210" s="273"/>
      <c r="O210" s="273"/>
      <c r="P210" s="220"/>
      <c r="Q210" s="274"/>
      <c r="R210" s="217"/>
      <c r="S210" s="225"/>
      <c r="T210" s="225"/>
      <c r="U210" s="241"/>
      <c r="V210" s="275"/>
      <c r="W210" s="276"/>
      <c r="X210" s="276"/>
      <c r="Y210" s="276"/>
      <c r="Z210" s="276"/>
      <c r="AB210" s="278"/>
    </row>
    <row r="211" spans="1:28" s="277" customFormat="1" ht="20">
      <c r="A211" s="216"/>
      <c r="B211" s="217"/>
      <c r="C211" s="221"/>
      <c r="D211" s="283"/>
      <c r="E211" s="217"/>
      <c r="F211" s="217"/>
      <c r="G211" s="217"/>
      <c r="H211" s="218"/>
      <c r="I211" s="219"/>
      <c r="J211" s="219"/>
      <c r="K211" s="273"/>
      <c r="L211" s="273"/>
      <c r="M211" s="273"/>
      <c r="N211" s="273"/>
      <c r="O211" s="273"/>
      <c r="P211" s="220"/>
      <c r="Q211" s="274"/>
      <c r="R211" s="217"/>
      <c r="S211" s="225"/>
      <c r="T211" s="225"/>
      <c r="U211" s="241"/>
      <c r="V211" s="275"/>
      <c r="W211" s="276"/>
      <c r="X211" s="276"/>
      <c r="Y211" s="276"/>
      <c r="Z211" s="276"/>
      <c r="AB211" s="278"/>
    </row>
    <row r="212" spans="1:28" s="277" customFormat="1" ht="20">
      <c r="A212" s="216"/>
      <c r="B212" s="217"/>
      <c r="C212" s="221"/>
      <c r="D212" s="283"/>
      <c r="E212" s="217"/>
      <c r="F212" s="217"/>
      <c r="G212" s="217"/>
      <c r="H212" s="218"/>
      <c r="I212" s="219"/>
      <c r="J212" s="219"/>
      <c r="K212" s="273"/>
      <c r="L212" s="273"/>
      <c r="M212" s="273"/>
      <c r="N212" s="273"/>
      <c r="O212" s="273"/>
      <c r="P212" s="220"/>
      <c r="Q212" s="274"/>
      <c r="R212" s="217"/>
      <c r="S212" s="225"/>
      <c r="T212" s="225"/>
      <c r="U212" s="241"/>
      <c r="V212" s="275"/>
      <c r="W212" s="276"/>
      <c r="X212" s="276"/>
      <c r="Y212" s="276"/>
      <c r="Z212" s="276"/>
      <c r="AB212" s="278"/>
    </row>
    <row r="213" spans="1:28" s="277" customFormat="1" ht="20">
      <c r="A213" s="216"/>
      <c r="B213" s="217"/>
      <c r="C213" s="221"/>
      <c r="D213" s="283"/>
      <c r="E213" s="217"/>
      <c r="F213" s="217"/>
      <c r="G213" s="217"/>
      <c r="H213" s="218"/>
      <c r="I213" s="219"/>
      <c r="J213" s="219"/>
      <c r="K213" s="273"/>
      <c r="L213" s="273"/>
      <c r="M213" s="273"/>
      <c r="N213" s="273"/>
      <c r="O213" s="273"/>
      <c r="P213" s="220"/>
      <c r="Q213" s="274"/>
      <c r="R213" s="217"/>
      <c r="S213" s="225"/>
      <c r="T213" s="225"/>
      <c r="U213" s="241"/>
      <c r="V213" s="275"/>
      <c r="W213" s="276"/>
      <c r="X213" s="276"/>
      <c r="Y213" s="276"/>
      <c r="Z213" s="276"/>
      <c r="AB213" s="278"/>
    </row>
    <row r="214" spans="1:28" s="277" customFormat="1" ht="20">
      <c r="A214" s="216"/>
      <c r="B214" s="217"/>
      <c r="C214" s="221"/>
      <c r="D214" s="283"/>
      <c r="E214" s="217"/>
      <c r="F214" s="217"/>
      <c r="G214" s="217"/>
      <c r="H214" s="218"/>
      <c r="I214" s="219"/>
      <c r="J214" s="219"/>
      <c r="K214" s="273"/>
      <c r="L214" s="273"/>
      <c r="M214" s="273"/>
      <c r="N214" s="273"/>
      <c r="O214" s="273"/>
      <c r="P214" s="220"/>
      <c r="Q214" s="274"/>
      <c r="R214" s="217"/>
      <c r="S214" s="225"/>
      <c r="T214" s="225"/>
      <c r="U214" s="241"/>
      <c r="V214" s="275"/>
      <c r="W214" s="276"/>
      <c r="X214" s="276"/>
      <c r="Y214" s="276"/>
      <c r="Z214" s="276"/>
      <c r="AB214" s="278"/>
    </row>
    <row r="215" spans="1:28" s="277" customFormat="1" ht="20">
      <c r="A215" s="216"/>
      <c r="B215" s="217"/>
      <c r="C215" s="221"/>
      <c r="D215" s="283"/>
      <c r="E215" s="217"/>
      <c r="F215" s="217"/>
      <c r="G215" s="217"/>
      <c r="H215" s="218"/>
      <c r="I215" s="219"/>
      <c r="J215" s="219"/>
      <c r="K215" s="273"/>
      <c r="L215" s="273"/>
      <c r="M215" s="273"/>
      <c r="N215" s="273"/>
      <c r="O215" s="273"/>
      <c r="P215" s="220"/>
      <c r="Q215" s="274"/>
      <c r="R215" s="217"/>
      <c r="S215" s="225"/>
      <c r="T215" s="225"/>
      <c r="U215" s="241"/>
      <c r="V215" s="275"/>
      <c r="W215" s="276"/>
      <c r="X215" s="276"/>
      <c r="Y215" s="276"/>
      <c r="Z215" s="276"/>
      <c r="AB215" s="278"/>
    </row>
    <row r="216" spans="1:28" s="277" customFormat="1" ht="20">
      <c r="A216" s="216"/>
      <c r="B216" s="217"/>
      <c r="C216" s="221"/>
      <c r="D216" s="283"/>
      <c r="E216" s="217"/>
      <c r="F216" s="217"/>
      <c r="G216" s="217"/>
      <c r="H216" s="218"/>
      <c r="I216" s="219"/>
      <c r="J216" s="219"/>
      <c r="K216" s="273"/>
      <c r="L216" s="273"/>
      <c r="M216" s="273"/>
      <c r="N216" s="273"/>
      <c r="O216" s="273"/>
      <c r="P216" s="220"/>
      <c r="Q216" s="274"/>
      <c r="R216" s="217"/>
      <c r="S216" s="225"/>
      <c r="T216" s="225"/>
      <c r="U216" s="241"/>
      <c r="V216" s="275"/>
      <c r="W216" s="276"/>
      <c r="X216" s="276"/>
      <c r="Y216" s="276"/>
      <c r="Z216" s="276"/>
      <c r="AB216" s="278"/>
    </row>
    <row r="217" spans="1:28" s="277" customFormat="1" ht="20">
      <c r="A217" s="216"/>
      <c r="B217" s="217"/>
      <c r="C217" s="221"/>
      <c r="D217" s="283"/>
      <c r="E217" s="217"/>
      <c r="F217" s="217"/>
      <c r="G217" s="217"/>
      <c r="H217" s="218"/>
      <c r="I217" s="219"/>
      <c r="J217" s="219"/>
      <c r="K217" s="273"/>
      <c r="L217" s="273"/>
      <c r="M217" s="273"/>
      <c r="N217" s="273"/>
      <c r="O217" s="273"/>
      <c r="P217" s="220"/>
      <c r="Q217" s="274"/>
      <c r="R217" s="217"/>
      <c r="S217" s="225"/>
      <c r="T217" s="225"/>
      <c r="U217" s="241"/>
      <c r="V217" s="275"/>
      <c r="W217" s="276"/>
      <c r="X217" s="276"/>
      <c r="Y217" s="276"/>
      <c r="Z217" s="276"/>
      <c r="AB217" s="278"/>
    </row>
    <row r="218" spans="1:28" s="277" customFormat="1" ht="20">
      <c r="A218" s="216"/>
      <c r="B218" s="217"/>
      <c r="C218" s="221"/>
      <c r="D218" s="283"/>
      <c r="E218" s="217"/>
      <c r="F218" s="217"/>
      <c r="G218" s="217"/>
      <c r="H218" s="218"/>
      <c r="I218" s="219"/>
      <c r="J218" s="219"/>
      <c r="K218" s="273"/>
      <c r="L218" s="273"/>
      <c r="M218" s="273"/>
      <c r="N218" s="273"/>
      <c r="O218" s="273"/>
      <c r="P218" s="220"/>
      <c r="Q218" s="274"/>
      <c r="R218" s="217"/>
      <c r="S218" s="225"/>
      <c r="T218" s="225"/>
      <c r="U218" s="241"/>
      <c r="V218" s="275"/>
      <c r="W218" s="276"/>
      <c r="X218" s="276"/>
      <c r="Y218" s="276"/>
      <c r="Z218" s="276"/>
      <c r="AB218" s="278"/>
    </row>
    <row r="219" spans="1:28" s="277" customFormat="1" ht="20">
      <c r="A219" s="216"/>
      <c r="B219" s="217"/>
      <c r="C219" s="221"/>
      <c r="D219" s="283"/>
      <c r="E219" s="217"/>
      <c r="F219" s="217"/>
      <c r="G219" s="217"/>
      <c r="H219" s="218"/>
      <c r="I219" s="219"/>
      <c r="J219" s="219"/>
      <c r="K219" s="273"/>
      <c r="L219" s="273"/>
      <c r="M219" s="273"/>
      <c r="N219" s="273"/>
      <c r="O219" s="273"/>
      <c r="P219" s="220"/>
      <c r="Q219" s="274"/>
      <c r="R219" s="217"/>
      <c r="S219" s="225"/>
      <c r="T219" s="225"/>
      <c r="U219" s="241"/>
      <c r="V219" s="275"/>
      <c r="W219" s="276"/>
      <c r="X219" s="276"/>
      <c r="Y219" s="276"/>
      <c r="Z219" s="276"/>
      <c r="AB219" s="278"/>
    </row>
    <row r="220" spans="1:28" s="277" customFormat="1" ht="20">
      <c r="A220" s="216"/>
      <c r="B220" s="217"/>
      <c r="C220" s="221"/>
      <c r="D220" s="283"/>
      <c r="E220" s="217"/>
      <c r="F220" s="217"/>
      <c r="G220" s="217"/>
      <c r="H220" s="218"/>
      <c r="I220" s="219"/>
      <c r="J220" s="219"/>
      <c r="K220" s="273"/>
      <c r="L220" s="273"/>
      <c r="M220" s="273"/>
      <c r="N220" s="273"/>
      <c r="O220" s="273"/>
      <c r="P220" s="220"/>
      <c r="Q220" s="274"/>
      <c r="R220" s="217"/>
      <c r="S220" s="225"/>
      <c r="T220" s="225"/>
      <c r="U220" s="241"/>
      <c r="V220" s="275"/>
      <c r="W220" s="276"/>
      <c r="X220" s="276"/>
      <c r="Y220" s="276"/>
      <c r="Z220" s="276"/>
      <c r="AB220" s="278"/>
    </row>
    <row r="221" spans="1:28" s="277" customFormat="1" ht="20">
      <c r="A221" s="216"/>
      <c r="B221" s="217"/>
      <c r="C221" s="221"/>
      <c r="D221" s="283"/>
      <c r="E221" s="217"/>
      <c r="F221" s="217"/>
      <c r="G221" s="217"/>
      <c r="H221" s="218"/>
      <c r="I221" s="219"/>
      <c r="J221" s="219"/>
      <c r="K221" s="273"/>
      <c r="L221" s="273"/>
      <c r="M221" s="273"/>
      <c r="N221" s="273"/>
      <c r="O221" s="273"/>
      <c r="P221" s="220"/>
      <c r="Q221" s="274"/>
      <c r="R221" s="217"/>
      <c r="S221" s="225"/>
      <c r="T221" s="225"/>
      <c r="U221" s="241"/>
      <c r="V221" s="275"/>
      <c r="W221" s="276"/>
      <c r="X221" s="276"/>
      <c r="Y221" s="276"/>
      <c r="Z221" s="276"/>
      <c r="AB221" s="278"/>
    </row>
    <row r="222" spans="1:28" s="277" customFormat="1" ht="20">
      <c r="A222" s="216"/>
      <c r="B222" s="217"/>
      <c r="C222" s="221"/>
      <c r="D222" s="283"/>
      <c r="E222" s="217"/>
      <c r="F222" s="217"/>
      <c r="G222" s="217"/>
      <c r="H222" s="218"/>
      <c r="I222" s="219"/>
      <c r="J222" s="219"/>
      <c r="K222" s="273"/>
      <c r="L222" s="273"/>
      <c r="M222" s="273"/>
      <c r="N222" s="273"/>
      <c r="O222" s="273"/>
      <c r="P222" s="220"/>
      <c r="Q222" s="274"/>
      <c r="R222" s="217"/>
      <c r="S222" s="225"/>
      <c r="T222" s="225"/>
      <c r="U222" s="241"/>
      <c r="V222" s="275"/>
      <c r="W222" s="276"/>
      <c r="X222" s="276"/>
      <c r="Y222" s="276"/>
      <c r="Z222" s="276"/>
      <c r="AB222" s="278"/>
    </row>
    <row r="223" spans="1:28" s="277" customFormat="1" ht="20">
      <c r="A223" s="216"/>
      <c r="B223" s="217"/>
      <c r="C223" s="221"/>
      <c r="D223" s="283"/>
      <c r="E223" s="217"/>
      <c r="F223" s="217"/>
      <c r="G223" s="217"/>
      <c r="H223" s="218"/>
      <c r="I223" s="219"/>
      <c r="J223" s="219"/>
      <c r="K223" s="273"/>
      <c r="L223" s="273"/>
      <c r="M223" s="273"/>
      <c r="N223" s="273"/>
      <c r="O223" s="273"/>
      <c r="P223" s="220"/>
      <c r="Q223" s="274"/>
      <c r="R223" s="217"/>
      <c r="S223" s="225"/>
      <c r="T223" s="225"/>
      <c r="U223" s="241"/>
      <c r="V223" s="275"/>
      <c r="W223" s="276"/>
      <c r="X223" s="276"/>
      <c r="Y223" s="276"/>
      <c r="Z223" s="276"/>
      <c r="AB223" s="278"/>
    </row>
    <row r="224" spans="1:28" s="277" customFormat="1" ht="20">
      <c r="A224" s="216"/>
      <c r="B224" s="217"/>
      <c r="C224" s="221"/>
      <c r="D224" s="283"/>
      <c r="E224" s="217"/>
      <c r="F224" s="217"/>
      <c r="G224" s="217"/>
      <c r="H224" s="218"/>
      <c r="I224" s="219"/>
      <c r="J224" s="219"/>
      <c r="K224" s="273"/>
      <c r="L224" s="273"/>
      <c r="M224" s="273"/>
      <c r="N224" s="273"/>
      <c r="O224" s="273"/>
      <c r="P224" s="220"/>
      <c r="Q224" s="274"/>
      <c r="R224" s="217"/>
      <c r="S224" s="225"/>
      <c r="T224" s="225"/>
      <c r="U224" s="241"/>
      <c r="V224" s="275"/>
      <c r="W224" s="276"/>
      <c r="X224" s="276"/>
      <c r="Y224" s="276"/>
      <c r="Z224" s="276"/>
      <c r="AB224" s="278"/>
    </row>
    <row r="225" spans="1:28" s="277" customFormat="1" ht="20">
      <c r="A225" s="216"/>
      <c r="B225" s="217"/>
      <c r="C225" s="221"/>
      <c r="D225" s="283"/>
      <c r="E225" s="217"/>
      <c r="F225" s="217"/>
      <c r="G225" s="217"/>
      <c r="H225" s="218"/>
      <c r="I225" s="219"/>
      <c r="J225" s="219"/>
      <c r="K225" s="273"/>
      <c r="L225" s="273"/>
      <c r="M225" s="273"/>
      <c r="N225" s="273"/>
      <c r="O225" s="273"/>
      <c r="P225" s="220"/>
      <c r="Q225" s="274"/>
      <c r="R225" s="217"/>
      <c r="S225" s="225"/>
      <c r="T225" s="225"/>
      <c r="U225" s="241"/>
      <c r="V225" s="275"/>
      <c r="W225" s="276"/>
      <c r="X225" s="276"/>
      <c r="Y225" s="276"/>
      <c r="Z225" s="276"/>
      <c r="AB225" s="278"/>
    </row>
    <row r="226" spans="1:28" s="277" customFormat="1" ht="20">
      <c r="A226" s="216"/>
      <c r="B226" s="217"/>
      <c r="C226" s="221"/>
      <c r="D226" s="283"/>
      <c r="E226" s="217"/>
      <c r="F226" s="217"/>
      <c r="G226" s="217"/>
      <c r="H226" s="218"/>
      <c r="I226" s="219"/>
      <c r="J226" s="219"/>
      <c r="K226" s="273"/>
      <c r="L226" s="273"/>
      <c r="M226" s="273"/>
      <c r="N226" s="273"/>
      <c r="O226" s="273"/>
      <c r="P226" s="220"/>
      <c r="Q226" s="274"/>
      <c r="R226" s="217"/>
      <c r="S226" s="225"/>
      <c r="T226" s="225"/>
      <c r="U226" s="241"/>
      <c r="V226" s="275"/>
      <c r="W226" s="276"/>
      <c r="X226" s="276"/>
      <c r="Y226" s="276"/>
      <c r="Z226" s="276"/>
      <c r="AB226" s="278"/>
    </row>
    <row r="227" spans="1:28" s="277" customFormat="1" ht="20">
      <c r="A227" s="216"/>
      <c r="B227" s="217"/>
      <c r="C227" s="221"/>
      <c r="D227" s="283"/>
      <c r="E227" s="217"/>
      <c r="F227" s="217"/>
      <c r="G227" s="217"/>
      <c r="H227" s="218"/>
      <c r="I227" s="219"/>
      <c r="J227" s="219"/>
      <c r="K227" s="273"/>
      <c r="L227" s="273"/>
      <c r="M227" s="273"/>
      <c r="N227" s="273"/>
      <c r="O227" s="273"/>
      <c r="P227" s="220"/>
      <c r="Q227" s="274"/>
      <c r="R227" s="217"/>
      <c r="S227" s="225"/>
      <c r="T227" s="225"/>
      <c r="U227" s="241"/>
      <c r="V227" s="275"/>
      <c r="W227" s="276"/>
      <c r="X227" s="276"/>
      <c r="Y227" s="276"/>
      <c r="Z227" s="276"/>
      <c r="AB227" s="278"/>
    </row>
    <row r="228" spans="1:28" s="277" customFormat="1" ht="20">
      <c r="A228" s="216"/>
      <c r="B228" s="217"/>
      <c r="C228" s="221"/>
      <c r="D228" s="283"/>
      <c r="E228" s="217"/>
      <c r="F228" s="217"/>
      <c r="G228" s="217"/>
      <c r="H228" s="218"/>
      <c r="I228" s="219"/>
      <c r="J228" s="219"/>
      <c r="K228" s="273"/>
      <c r="L228" s="273"/>
      <c r="M228" s="273"/>
      <c r="N228" s="273"/>
      <c r="O228" s="273"/>
      <c r="P228" s="220"/>
      <c r="Q228" s="274"/>
      <c r="R228" s="217"/>
      <c r="S228" s="225"/>
      <c r="T228" s="225"/>
      <c r="U228" s="241"/>
      <c r="V228" s="275"/>
      <c r="W228" s="276"/>
      <c r="X228" s="276"/>
      <c r="Y228" s="276"/>
      <c r="Z228" s="276"/>
      <c r="AB228" s="278"/>
    </row>
    <row r="229" spans="1:28" s="277" customFormat="1" ht="20">
      <c r="A229" s="216"/>
      <c r="B229" s="217"/>
      <c r="C229" s="221"/>
      <c r="D229" s="283"/>
      <c r="E229" s="217"/>
      <c r="F229" s="217"/>
      <c r="G229" s="217"/>
      <c r="H229" s="218"/>
      <c r="I229" s="219"/>
      <c r="J229" s="219"/>
      <c r="K229" s="273"/>
      <c r="L229" s="273"/>
      <c r="M229" s="273"/>
      <c r="N229" s="273"/>
      <c r="O229" s="273"/>
      <c r="P229" s="220"/>
      <c r="Q229" s="274"/>
      <c r="R229" s="217"/>
      <c r="S229" s="225"/>
      <c r="T229" s="225"/>
      <c r="U229" s="241"/>
      <c r="V229" s="275"/>
      <c r="W229" s="276"/>
      <c r="X229" s="276"/>
      <c r="Y229" s="276"/>
      <c r="Z229" s="276"/>
      <c r="AB229" s="278"/>
    </row>
    <row r="230" spans="1:28" s="277" customFormat="1" ht="20">
      <c r="A230" s="216"/>
      <c r="B230" s="217"/>
      <c r="C230" s="221"/>
      <c r="D230" s="283"/>
      <c r="E230" s="217"/>
      <c r="F230" s="217"/>
      <c r="G230" s="217"/>
      <c r="H230" s="218"/>
      <c r="I230" s="219"/>
      <c r="J230" s="219"/>
      <c r="K230" s="273"/>
      <c r="L230" s="273"/>
      <c r="M230" s="273"/>
      <c r="N230" s="273"/>
      <c r="O230" s="273"/>
      <c r="P230" s="220"/>
      <c r="Q230" s="274"/>
      <c r="R230" s="217"/>
      <c r="S230" s="225"/>
      <c r="T230" s="225"/>
      <c r="U230" s="241"/>
      <c r="V230" s="275"/>
      <c r="W230" s="276"/>
      <c r="X230" s="276"/>
      <c r="Y230" s="276"/>
      <c r="Z230" s="276"/>
      <c r="AB230" s="278"/>
    </row>
    <row r="231" spans="1:28" s="277" customFormat="1" ht="20">
      <c r="A231" s="216"/>
      <c r="B231" s="217"/>
      <c r="C231" s="221"/>
      <c r="D231" s="283"/>
      <c r="E231" s="217"/>
      <c r="F231" s="217"/>
      <c r="G231" s="217"/>
      <c r="H231" s="218"/>
      <c r="I231" s="219"/>
      <c r="J231" s="219"/>
      <c r="K231" s="273"/>
      <c r="L231" s="273"/>
      <c r="M231" s="273"/>
      <c r="N231" s="273"/>
      <c r="O231" s="273"/>
      <c r="P231" s="220"/>
      <c r="Q231" s="274"/>
      <c r="R231" s="217"/>
      <c r="S231" s="225"/>
      <c r="T231" s="225"/>
      <c r="U231" s="241"/>
      <c r="V231" s="275"/>
      <c r="W231" s="276"/>
      <c r="X231" s="276"/>
      <c r="Y231" s="276"/>
      <c r="Z231" s="276"/>
      <c r="AB231" s="278"/>
    </row>
    <row r="232" spans="1:28" s="277" customFormat="1" ht="20">
      <c r="A232" s="216"/>
      <c r="B232" s="217"/>
      <c r="C232" s="221"/>
      <c r="D232" s="283"/>
      <c r="E232" s="217"/>
      <c r="F232" s="217"/>
      <c r="G232" s="217"/>
      <c r="H232" s="218"/>
      <c r="I232" s="219"/>
      <c r="J232" s="219"/>
      <c r="K232" s="273"/>
      <c r="L232" s="273"/>
      <c r="M232" s="273"/>
      <c r="N232" s="273"/>
      <c r="O232" s="273"/>
      <c r="P232" s="220"/>
      <c r="Q232" s="274"/>
      <c r="R232" s="217"/>
      <c r="S232" s="225"/>
      <c r="T232" s="225"/>
      <c r="U232" s="241"/>
      <c r="V232" s="275"/>
      <c r="W232" s="276"/>
      <c r="X232" s="276"/>
      <c r="Y232" s="276"/>
      <c r="Z232" s="276"/>
      <c r="AB232" s="278"/>
    </row>
    <row r="233" spans="1:28" s="277" customFormat="1" ht="20">
      <c r="A233" s="216"/>
      <c r="B233" s="217"/>
      <c r="C233" s="221"/>
      <c r="D233" s="283"/>
      <c r="E233" s="217"/>
      <c r="F233" s="217"/>
      <c r="G233" s="217"/>
      <c r="H233" s="218"/>
      <c r="I233" s="219"/>
      <c r="J233" s="219"/>
      <c r="K233" s="273"/>
      <c r="L233" s="273"/>
      <c r="M233" s="273"/>
      <c r="N233" s="273"/>
      <c r="O233" s="273"/>
      <c r="P233" s="220"/>
      <c r="Q233" s="274"/>
      <c r="R233" s="217"/>
      <c r="S233" s="225"/>
      <c r="T233" s="225"/>
      <c r="U233" s="241"/>
      <c r="V233" s="275"/>
      <c r="W233" s="276"/>
      <c r="X233" s="276"/>
      <c r="Y233" s="276"/>
      <c r="Z233" s="276"/>
      <c r="AB233" s="278"/>
    </row>
    <row r="234" spans="1:28" s="277" customFormat="1" ht="20">
      <c r="A234" s="216"/>
      <c r="B234" s="217"/>
      <c r="C234" s="221"/>
      <c r="D234" s="283"/>
      <c r="E234" s="217"/>
      <c r="F234" s="217"/>
      <c r="G234" s="217"/>
      <c r="H234" s="218"/>
      <c r="I234" s="219"/>
      <c r="J234" s="219"/>
      <c r="K234" s="273"/>
      <c r="L234" s="273"/>
      <c r="M234" s="273"/>
      <c r="N234" s="273"/>
      <c r="O234" s="273"/>
      <c r="P234" s="220"/>
      <c r="Q234" s="274"/>
      <c r="R234" s="217"/>
      <c r="S234" s="225"/>
      <c r="T234" s="225"/>
      <c r="U234" s="241"/>
      <c r="V234" s="275"/>
      <c r="W234" s="276"/>
      <c r="X234" s="276"/>
      <c r="Y234" s="276"/>
      <c r="Z234" s="276"/>
      <c r="AB234" s="278"/>
    </row>
    <row r="235" spans="1:28" s="277" customFormat="1" ht="20">
      <c r="A235" s="216"/>
      <c r="B235" s="217"/>
      <c r="C235" s="221"/>
      <c r="D235" s="283"/>
      <c r="E235" s="217"/>
      <c r="F235" s="217"/>
      <c r="G235" s="217"/>
      <c r="H235" s="218"/>
      <c r="I235" s="219"/>
      <c r="J235" s="219"/>
      <c r="K235" s="273"/>
      <c r="L235" s="273"/>
      <c r="M235" s="273"/>
      <c r="N235" s="273"/>
      <c r="O235" s="273"/>
      <c r="P235" s="220"/>
      <c r="Q235" s="274"/>
      <c r="R235" s="217"/>
      <c r="S235" s="225"/>
      <c r="T235" s="225"/>
      <c r="U235" s="241"/>
      <c r="V235" s="275"/>
      <c r="W235" s="276"/>
      <c r="X235" s="276"/>
      <c r="Y235" s="276"/>
      <c r="Z235" s="276"/>
      <c r="AB235" s="278"/>
    </row>
    <row r="236" spans="1:28" s="277" customFormat="1" ht="20">
      <c r="A236" s="216"/>
      <c r="B236" s="217"/>
      <c r="C236" s="221"/>
      <c r="D236" s="283"/>
      <c r="E236" s="217"/>
      <c r="F236" s="217"/>
      <c r="G236" s="217"/>
      <c r="H236" s="218"/>
      <c r="I236" s="219"/>
      <c r="J236" s="219"/>
      <c r="K236" s="273"/>
      <c r="L236" s="273"/>
      <c r="M236" s="273"/>
      <c r="N236" s="273"/>
      <c r="O236" s="273"/>
      <c r="P236" s="220"/>
      <c r="Q236" s="274"/>
      <c r="R236" s="217"/>
      <c r="S236" s="225"/>
      <c r="T236" s="225"/>
      <c r="U236" s="241"/>
      <c r="V236" s="275"/>
      <c r="W236" s="276"/>
      <c r="X236" s="276"/>
      <c r="Y236" s="276"/>
      <c r="Z236" s="276"/>
      <c r="AB236" s="278"/>
    </row>
    <row r="237" spans="1:28" s="277" customFormat="1" ht="20">
      <c r="A237" s="216"/>
      <c r="B237" s="217"/>
      <c r="C237" s="221"/>
      <c r="D237" s="283"/>
      <c r="E237" s="217"/>
      <c r="F237" s="217"/>
      <c r="G237" s="217"/>
      <c r="H237" s="218"/>
      <c r="I237" s="219"/>
      <c r="J237" s="219"/>
      <c r="K237" s="273"/>
      <c r="L237" s="273"/>
      <c r="M237" s="273"/>
      <c r="N237" s="273"/>
      <c r="O237" s="273"/>
      <c r="P237" s="220"/>
      <c r="Q237" s="274"/>
      <c r="R237" s="217"/>
      <c r="S237" s="225"/>
      <c r="T237" s="225"/>
      <c r="U237" s="241"/>
      <c r="V237" s="275"/>
      <c r="W237" s="276"/>
      <c r="X237" s="276"/>
      <c r="Y237" s="276"/>
      <c r="Z237" s="276"/>
      <c r="AB237" s="278"/>
    </row>
    <row r="238" spans="1:28" s="277" customFormat="1" ht="20">
      <c r="A238" s="216"/>
      <c r="B238" s="217"/>
      <c r="C238" s="221"/>
      <c r="D238" s="283"/>
      <c r="E238" s="217"/>
      <c r="F238" s="217"/>
      <c r="G238" s="217"/>
      <c r="H238" s="218"/>
      <c r="I238" s="219"/>
      <c r="J238" s="219"/>
      <c r="K238" s="273"/>
      <c r="L238" s="273"/>
      <c r="M238" s="273"/>
      <c r="N238" s="273"/>
      <c r="O238" s="273"/>
      <c r="P238" s="220"/>
      <c r="Q238" s="274"/>
      <c r="R238" s="217"/>
      <c r="S238" s="225"/>
      <c r="T238" s="225"/>
      <c r="U238" s="241"/>
      <c r="V238" s="275"/>
      <c r="W238" s="276"/>
      <c r="X238" s="276"/>
      <c r="Y238" s="276"/>
      <c r="Z238" s="276"/>
      <c r="AB238" s="278"/>
    </row>
    <row r="239" spans="1:28" s="277" customFormat="1" ht="20">
      <c r="A239" s="216"/>
      <c r="B239" s="217"/>
      <c r="C239" s="221"/>
      <c r="D239" s="283"/>
      <c r="E239" s="217"/>
      <c r="F239" s="217"/>
      <c r="G239" s="217"/>
      <c r="H239" s="218"/>
      <c r="I239" s="219"/>
      <c r="J239" s="219"/>
      <c r="K239" s="273"/>
      <c r="L239" s="273"/>
      <c r="M239" s="273"/>
      <c r="N239" s="273"/>
      <c r="O239" s="273"/>
      <c r="P239" s="220"/>
      <c r="Q239" s="274"/>
      <c r="R239" s="217"/>
      <c r="S239" s="225"/>
      <c r="T239" s="225"/>
      <c r="U239" s="241"/>
      <c r="V239" s="275"/>
      <c r="W239" s="276"/>
      <c r="X239" s="276"/>
      <c r="Y239" s="276"/>
      <c r="Z239" s="276"/>
      <c r="AB239" s="278"/>
    </row>
    <row r="240" spans="1:28" s="277" customFormat="1" ht="20">
      <c r="A240" s="216"/>
      <c r="B240" s="217"/>
      <c r="C240" s="221"/>
      <c r="D240" s="283"/>
      <c r="E240" s="217"/>
      <c r="F240" s="217"/>
      <c r="G240" s="217"/>
      <c r="H240" s="218"/>
      <c r="I240" s="219"/>
      <c r="J240" s="219"/>
      <c r="K240" s="273"/>
      <c r="L240" s="273"/>
      <c r="M240" s="273"/>
      <c r="N240" s="273"/>
      <c r="O240" s="273"/>
      <c r="P240" s="220"/>
      <c r="Q240" s="274"/>
      <c r="R240" s="217"/>
      <c r="S240" s="225"/>
      <c r="T240" s="225"/>
      <c r="U240" s="241"/>
      <c r="V240" s="275"/>
      <c r="W240" s="276"/>
      <c r="X240" s="276"/>
      <c r="Y240" s="276"/>
      <c r="Z240" s="276"/>
      <c r="AB240" s="278"/>
    </row>
    <row r="241" spans="1:28" s="277" customFormat="1" ht="20">
      <c r="A241" s="216"/>
      <c r="B241" s="217"/>
      <c r="C241" s="221"/>
      <c r="D241" s="283"/>
      <c r="E241" s="217"/>
      <c r="F241" s="217"/>
      <c r="G241" s="217"/>
      <c r="H241" s="218"/>
      <c r="I241" s="219"/>
      <c r="J241" s="219"/>
      <c r="K241" s="273"/>
      <c r="L241" s="273"/>
      <c r="M241" s="273"/>
      <c r="N241" s="273"/>
      <c r="O241" s="273"/>
      <c r="P241" s="220"/>
      <c r="Q241" s="274"/>
      <c r="R241" s="217"/>
      <c r="S241" s="225"/>
      <c r="T241" s="225"/>
      <c r="U241" s="241"/>
      <c r="V241" s="275"/>
      <c r="W241" s="276"/>
      <c r="X241" s="276"/>
      <c r="Y241" s="276"/>
      <c r="Z241" s="276"/>
      <c r="AB241" s="278"/>
    </row>
    <row r="242" spans="1:28" s="277" customFormat="1" ht="20">
      <c r="A242" s="216"/>
      <c r="B242" s="217"/>
      <c r="C242" s="221"/>
      <c r="D242" s="283"/>
      <c r="E242" s="217"/>
      <c r="F242" s="217"/>
      <c r="G242" s="217"/>
      <c r="H242" s="218"/>
      <c r="I242" s="219"/>
      <c r="J242" s="219"/>
      <c r="K242" s="273"/>
      <c r="L242" s="273"/>
      <c r="M242" s="273"/>
      <c r="N242" s="273"/>
      <c r="O242" s="273"/>
      <c r="P242" s="220"/>
      <c r="Q242" s="274"/>
      <c r="R242" s="217"/>
      <c r="S242" s="225"/>
      <c r="T242" s="225"/>
      <c r="U242" s="241"/>
      <c r="V242" s="275"/>
      <c r="W242" s="276"/>
      <c r="X242" s="276"/>
      <c r="Y242" s="276"/>
      <c r="Z242" s="276"/>
      <c r="AB242" s="278"/>
    </row>
    <row r="243" spans="1:28" s="277" customFormat="1" ht="20">
      <c r="A243" s="216"/>
      <c r="B243" s="217"/>
      <c r="C243" s="221"/>
      <c r="D243" s="283"/>
      <c r="E243" s="217"/>
      <c r="F243" s="217"/>
      <c r="G243" s="217"/>
      <c r="H243" s="218"/>
      <c r="I243" s="219"/>
      <c r="J243" s="219"/>
      <c r="K243" s="273"/>
      <c r="L243" s="273"/>
      <c r="M243" s="273"/>
      <c r="N243" s="273"/>
      <c r="O243" s="273"/>
      <c r="P243" s="220"/>
      <c r="Q243" s="274"/>
      <c r="R243" s="217"/>
      <c r="S243" s="225"/>
      <c r="T243" s="225"/>
      <c r="U243" s="241"/>
      <c r="V243" s="275"/>
      <c r="W243" s="276"/>
      <c r="X243" s="276"/>
      <c r="Y243" s="276"/>
      <c r="Z243" s="276"/>
      <c r="AB243" s="278"/>
    </row>
    <row r="244" spans="1:28" s="277" customFormat="1" ht="20">
      <c r="A244" s="216"/>
      <c r="B244" s="217"/>
      <c r="C244" s="221"/>
      <c r="D244" s="283"/>
      <c r="E244" s="217"/>
      <c r="F244" s="217"/>
      <c r="G244" s="217"/>
      <c r="H244" s="218"/>
      <c r="I244" s="219"/>
      <c r="J244" s="219"/>
      <c r="K244" s="273"/>
      <c r="L244" s="273"/>
      <c r="M244" s="273"/>
      <c r="N244" s="273"/>
      <c r="O244" s="273"/>
      <c r="P244" s="220"/>
      <c r="Q244" s="274"/>
      <c r="R244" s="217"/>
      <c r="S244" s="225"/>
      <c r="T244" s="225"/>
      <c r="U244" s="241"/>
      <c r="V244" s="275"/>
      <c r="W244" s="276"/>
      <c r="X244" s="276"/>
      <c r="Y244" s="276"/>
      <c r="Z244" s="276"/>
      <c r="AB244" s="278"/>
    </row>
    <row r="245" spans="1:28" s="277" customFormat="1" ht="20">
      <c r="A245" s="216"/>
      <c r="B245" s="217"/>
      <c r="C245" s="221"/>
      <c r="D245" s="283"/>
      <c r="E245" s="217"/>
      <c r="F245" s="217"/>
      <c r="G245" s="217"/>
      <c r="H245" s="218"/>
      <c r="I245" s="219"/>
      <c r="J245" s="219"/>
      <c r="K245" s="273"/>
      <c r="L245" s="273"/>
      <c r="M245" s="273"/>
      <c r="N245" s="273"/>
      <c r="O245" s="273"/>
      <c r="P245" s="220"/>
      <c r="Q245" s="274"/>
      <c r="R245" s="217"/>
      <c r="S245" s="225"/>
      <c r="T245" s="225"/>
      <c r="U245" s="241"/>
      <c r="V245" s="275"/>
      <c r="W245" s="276"/>
      <c r="X245" s="276"/>
      <c r="Y245" s="276"/>
      <c r="Z245" s="276"/>
      <c r="AB245" s="278"/>
    </row>
    <row r="246" spans="1:28" s="277" customFormat="1" ht="20">
      <c r="A246" s="216"/>
      <c r="B246" s="217"/>
      <c r="C246" s="221"/>
      <c r="D246" s="283"/>
      <c r="E246" s="217"/>
      <c r="F246" s="217"/>
      <c r="G246" s="217"/>
      <c r="H246" s="218"/>
      <c r="I246" s="219"/>
      <c r="J246" s="219"/>
      <c r="K246" s="273"/>
      <c r="L246" s="273"/>
      <c r="M246" s="273"/>
      <c r="N246" s="273"/>
      <c r="O246" s="273"/>
      <c r="P246" s="220"/>
      <c r="Q246" s="274"/>
      <c r="R246" s="217"/>
      <c r="S246" s="225"/>
      <c r="T246" s="225"/>
      <c r="U246" s="241"/>
      <c r="V246" s="275"/>
      <c r="W246" s="276"/>
      <c r="X246" s="276"/>
      <c r="Y246" s="276"/>
      <c r="Z246" s="276"/>
      <c r="AB246" s="278"/>
    </row>
    <row r="247" spans="1:28" s="277" customFormat="1" ht="20">
      <c r="A247" s="216"/>
      <c r="B247" s="217"/>
      <c r="C247" s="221"/>
      <c r="D247" s="283"/>
      <c r="E247" s="217"/>
      <c r="F247" s="217"/>
      <c r="G247" s="217"/>
      <c r="H247" s="218"/>
      <c r="I247" s="219"/>
      <c r="J247" s="219"/>
      <c r="K247" s="273"/>
      <c r="L247" s="273"/>
      <c r="M247" s="273"/>
      <c r="N247" s="273"/>
      <c r="O247" s="273"/>
      <c r="P247" s="220"/>
      <c r="Q247" s="274"/>
      <c r="R247" s="217"/>
      <c r="S247" s="225"/>
      <c r="T247" s="225"/>
      <c r="U247" s="241"/>
      <c r="V247" s="275"/>
      <c r="W247" s="276"/>
      <c r="X247" s="276"/>
      <c r="Y247" s="276"/>
      <c r="Z247" s="276"/>
      <c r="AB247" s="278"/>
    </row>
    <row r="248" spans="1:28" s="277" customFormat="1" ht="20">
      <c r="A248" s="216"/>
      <c r="B248" s="217"/>
      <c r="C248" s="221"/>
      <c r="D248" s="283"/>
      <c r="E248" s="217"/>
      <c r="F248" s="217"/>
      <c r="G248" s="217"/>
      <c r="H248" s="218"/>
      <c r="I248" s="219"/>
      <c r="J248" s="219"/>
      <c r="K248" s="273"/>
      <c r="L248" s="273"/>
      <c r="M248" s="273"/>
      <c r="N248" s="273"/>
      <c r="O248" s="273"/>
      <c r="P248" s="220"/>
      <c r="Q248" s="274"/>
      <c r="R248" s="217"/>
      <c r="S248" s="225"/>
      <c r="T248" s="225"/>
      <c r="U248" s="241"/>
      <c r="V248" s="275"/>
      <c r="W248" s="276"/>
      <c r="X248" s="276"/>
      <c r="Y248" s="276"/>
      <c r="Z248" s="276"/>
      <c r="AB248" s="278"/>
    </row>
    <row r="249" spans="1:28" s="277" customFormat="1" ht="20">
      <c r="A249" s="216"/>
      <c r="B249" s="217"/>
      <c r="C249" s="221"/>
      <c r="D249" s="283"/>
      <c r="E249" s="217"/>
      <c r="F249" s="217"/>
      <c r="G249" s="217"/>
      <c r="H249" s="218"/>
      <c r="I249" s="219"/>
      <c r="J249" s="219"/>
      <c r="K249" s="273"/>
      <c r="L249" s="273"/>
      <c r="M249" s="273"/>
      <c r="N249" s="273"/>
      <c r="O249" s="273"/>
      <c r="P249" s="220"/>
      <c r="Q249" s="274"/>
      <c r="R249" s="217"/>
      <c r="S249" s="225"/>
      <c r="T249" s="225"/>
      <c r="U249" s="241"/>
      <c r="V249" s="275"/>
      <c r="W249" s="276"/>
      <c r="X249" s="276"/>
      <c r="Y249" s="276"/>
      <c r="Z249" s="276"/>
      <c r="AB249" s="278"/>
    </row>
    <row r="250" spans="1:28" s="277" customFormat="1" ht="20">
      <c r="A250" s="216"/>
      <c r="B250" s="217"/>
      <c r="C250" s="221"/>
      <c r="D250" s="283"/>
      <c r="E250" s="217"/>
      <c r="F250" s="217"/>
      <c r="G250" s="217"/>
      <c r="H250" s="218"/>
      <c r="I250" s="219"/>
      <c r="J250" s="219"/>
      <c r="K250" s="273"/>
      <c r="L250" s="273"/>
      <c r="M250" s="273"/>
      <c r="N250" s="273"/>
      <c r="O250" s="273"/>
      <c r="P250" s="220"/>
      <c r="Q250" s="274"/>
      <c r="R250" s="217"/>
      <c r="S250" s="225"/>
      <c r="T250" s="225"/>
      <c r="U250" s="241"/>
      <c r="V250" s="275"/>
      <c r="W250" s="276"/>
      <c r="X250" s="276"/>
      <c r="Y250" s="276"/>
      <c r="Z250" s="276"/>
      <c r="AB250" s="278"/>
    </row>
    <row r="251" spans="1:28" s="277" customFormat="1" ht="20">
      <c r="A251" s="216"/>
      <c r="B251" s="217"/>
      <c r="C251" s="221"/>
      <c r="D251" s="283"/>
      <c r="E251" s="217"/>
      <c r="F251" s="217"/>
      <c r="G251" s="217"/>
      <c r="H251" s="218"/>
      <c r="I251" s="219"/>
      <c r="J251" s="219"/>
      <c r="K251" s="273"/>
      <c r="L251" s="273"/>
      <c r="M251" s="273"/>
      <c r="N251" s="273"/>
      <c r="O251" s="273"/>
      <c r="P251" s="220"/>
      <c r="Q251" s="274"/>
      <c r="R251" s="217"/>
      <c r="S251" s="225"/>
      <c r="T251" s="225"/>
      <c r="U251" s="241"/>
      <c r="V251" s="275"/>
      <c r="W251" s="276"/>
      <c r="X251" s="276"/>
      <c r="Y251" s="276"/>
      <c r="Z251" s="276"/>
      <c r="AB251" s="278"/>
    </row>
    <row r="252" spans="1:28" s="277" customFormat="1" ht="20">
      <c r="A252" s="216"/>
      <c r="B252" s="217"/>
      <c r="C252" s="221"/>
      <c r="D252" s="283"/>
      <c r="E252" s="217"/>
      <c r="F252" s="217"/>
      <c r="G252" s="217"/>
      <c r="H252" s="218"/>
      <c r="I252" s="219"/>
      <c r="J252" s="219"/>
      <c r="K252" s="273"/>
      <c r="L252" s="273"/>
      <c r="M252" s="273"/>
      <c r="N252" s="273"/>
      <c r="O252" s="273"/>
      <c r="P252" s="220"/>
      <c r="Q252" s="274"/>
      <c r="R252" s="217"/>
      <c r="S252" s="225"/>
      <c r="T252" s="225"/>
      <c r="U252" s="241"/>
      <c r="V252" s="275"/>
      <c r="W252" s="276"/>
      <c r="X252" s="276"/>
      <c r="Y252" s="276"/>
      <c r="Z252" s="276"/>
      <c r="AB252" s="278"/>
    </row>
    <row r="253" spans="1:28" s="277" customFormat="1" ht="20">
      <c r="A253" s="216"/>
      <c r="B253" s="217"/>
      <c r="C253" s="221"/>
      <c r="D253" s="283"/>
      <c r="E253" s="217"/>
      <c r="F253" s="217"/>
      <c r="G253" s="217"/>
      <c r="H253" s="218"/>
      <c r="I253" s="219"/>
      <c r="J253" s="219"/>
      <c r="K253" s="273"/>
      <c r="L253" s="273"/>
      <c r="M253" s="273"/>
      <c r="N253" s="273"/>
      <c r="O253" s="273"/>
      <c r="P253" s="220"/>
      <c r="Q253" s="274"/>
      <c r="R253" s="217"/>
      <c r="S253" s="225"/>
      <c r="T253" s="225"/>
      <c r="U253" s="241"/>
      <c r="V253" s="275"/>
      <c r="W253" s="276"/>
      <c r="X253" s="276"/>
      <c r="Y253" s="276"/>
      <c r="Z253" s="276"/>
      <c r="AB253" s="278"/>
    </row>
    <row r="254" spans="1:28" s="277" customFormat="1" ht="20">
      <c r="A254" s="216"/>
      <c r="B254" s="217"/>
      <c r="C254" s="221"/>
      <c r="D254" s="283"/>
      <c r="E254" s="217"/>
      <c r="F254" s="217"/>
      <c r="G254" s="217"/>
      <c r="H254" s="218"/>
      <c r="I254" s="219"/>
      <c r="J254" s="219"/>
      <c r="K254" s="273"/>
      <c r="L254" s="273"/>
      <c r="M254" s="273"/>
      <c r="N254" s="273"/>
      <c r="O254" s="273"/>
      <c r="P254" s="220"/>
      <c r="Q254" s="274"/>
      <c r="R254" s="217"/>
      <c r="S254" s="225"/>
      <c r="T254" s="225"/>
      <c r="U254" s="241"/>
      <c r="V254" s="275"/>
      <c r="W254" s="276"/>
      <c r="X254" s="276"/>
      <c r="Y254" s="276"/>
      <c r="Z254" s="276"/>
      <c r="AB254" s="278"/>
    </row>
    <row r="255" spans="1:28" s="277" customFormat="1" ht="20">
      <c r="A255" s="216"/>
      <c r="B255" s="217"/>
      <c r="C255" s="221"/>
      <c r="D255" s="283"/>
      <c r="E255" s="217"/>
      <c r="F255" s="217"/>
      <c r="G255" s="217"/>
      <c r="H255" s="218"/>
      <c r="I255" s="219"/>
      <c r="J255" s="219"/>
      <c r="K255" s="273"/>
      <c r="L255" s="273"/>
      <c r="M255" s="273"/>
      <c r="N255" s="273"/>
      <c r="O255" s="273"/>
      <c r="P255" s="220"/>
      <c r="Q255" s="274"/>
      <c r="R255" s="217"/>
      <c r="S255" s="225"/>
      <c r="T255" s="225"/>
      <c r="U255" s="241"/>
      <c r="V255" s="275"/>
      <c r="W255" s="276"/>
      <c r="X255" s="276"/>
      <c r="Y255" s="276"/>
      <c r="Z255" s="276"/>
      <c r="AB255" s="278"/>
    </row>
    <row r="256" spans="1:28" s="277" customFormat="1" ht="20">
      <c r="A256" s="216"/>
      <c r="B256" s="217"/>
      <c r="C256" s="221"/>
      <c r="D256" s="283"/>
      <c r="E256" s="217"/>
      <c r="F256" s="217"/>
      <c r="G256" s="217"/>
      <c r="H256" s="218"/>
      <c r="I256" s="219"/>
      <c r="J256" s="219"/>
      <c r="K256" s="273"/>
      <c r="L256" s="273"/>
      <c r="M256" s="273"/>
      <c r="N256" s="273"/>
      <c r="O256" s="273"/>
      <c r="P256" s="220"/>
      <c r="Q256" s="274"/>
      <c r="R256" s="217"/>
      <c r="S256" s="225"/>
      <c r="T256" s="225"/>
      <c r="U256" s="241"/>
      <c r="V256" s="275"/>
      <c r="W256" s="276"/>
      <c r="X256" s="276"/>
      <c r="Y256" s="276"/>
      <c r="Z256" s="276"/>
      <c r="AB256" s="278"/>
    </row>
    <row r="257" spans="1:28" s="277" customFormat="1" ht="20">
      <c r="A257" s="216"/>
      <c r="B257" s="217"/>
      <c r="C257" s="221"/>
      <c r="D257" s="283"/>
      <c r="E257" s="217"/>
      <c r="F257" s="217"/>
      <c r="G257" s="217"/>
      <c r="H257" s="218"/>
      <c r="I257" s="219"/>
      <c r="J257" s="219"/>
      <c r="K257" s="273"/>
      <c r="L257" s="273"/>
      <c r="M257" s="273"/>
      <c r="N257" s="273"/>
      <c r="O257" s="273"/>
      <c r="P257" s="220"/>
      <c r="Q257" s="274"/>
      <c r="R257" s="217"/>
      <c r="S257" s="225"/>
      <c r="T257" s="225"/>
      <c r="U257" s="241"/>
      <c r="V257" s="275"/>
      <c r="W257" s="276"/>
      <c r="X257" s="276"/>
      <c r="Y257" s="276"/>
      <c r="Z257" s="276"/>
      <c r="AB257" s="278"/>
    </row>
    <row r="258" spans="1:28" s="277" customFormat="1" ht="20">
      <c r="A258" s="216"/>
      <c r="B258" s="217"/>
      <c r="C258" s="221"/>
      <c r="D258" s="283"/>
      <c r="E258" s="217"/>
      <c r="F258" s="217"/>
      <c r="G258" s="217"/>
      <c r="H258" s="218"/>
      <c r="I258" s="219"/>
      <c r="J258" s="219"/>
      <c r="K258" s="273"/>
      <c r="L258" s="273"/>
      <c r="M258" s="273"/>
      <c r="N258" s="273"/>
      <c r="O258" s="273"/>
      <c r="P258" s="220"/>
      <c r="Q258" s="274"/>
      <c r="R258" s="217"/>
      <c r="S258" s="225"/>
      <c r="T258" s="225"/>
      <c r="U258" s="241"/>
      <c r="V258" s="275"/>
      <c r="W258" s="276"/>
      <c r="X258" s="276"/>
      <c r="Y258" s="276"/>
      <c r="Z258" s="276"/>
      <c r="AB258" s="278"/>
    </row>
    <row r="259" spans="1:28" s="277" customFormat="1" ht="20">
      <c r="A259" s="216"/>
      <c r="B259" s="217"/>
      <c r="C259" s="221"/>
      <c r="D259" s="283"/>
      <c r="E259" s="217"/>
      <c r="F259" s="217"/>
      <c r="G259" s="217"/>
      <c r="H259" s="218"/>
      <c r="I259" s="219"/>
      <c r="J259" s="219"/>
      <c r="K259" s="273"/>
      <c r="L259" s="273"/>
      <c r="M259" s="273"/>
      <c r="N259" s="273"/>
      <c r="O259" s="273"/>
      <c r="P259" s="220"/>
      <c r="Q259" s="274"/>
      <c r="R259" s="217"/>
      <c r="S259" s="225"/>
      <c r="T259" s="225"/>
      <c r="U259" s="241"/>
      <c r="V259" s="275"/>
      <c r="W259" s="276"/>
      <c r="X259" s="276"/>
      <c r="Y259" s="276"/>
      <c r="Z259" s="276"/>
      <c r="AB259" s="278"/>
    </row>
    <row r="260" spans="1:28" s="277" customFormat="1" ht="20">
      <c r="A260" s="216"/>
      <c r="B260" s="217"/>
      <c r="C260" s="221"/>
      <c r="D260" s="283"/>
      <c r="E260" s="217"/>
      <c r="F260" s="217"/>
      <c r="G260" s="217"/>
      <c r="H260" s="218"/>
      <c r="I260" s="219"/>
      <c r="J260" s="219"/>
      <c r="K260" s="273"/>
      <c r="L260" s="273"/>
      <c r="M260" s="273"/>
      <c r="N260" s="273"/>
      <c r="O260" s="273"/>
      <c r="P260" s="220"/>
      <c r="Q260" s="274"/>
      <c r="R260" s="217"/>
      <c r="S260" s="225"/>
      <c r="T260" s="225"/>
      <c r="U260" s="241"/>
      <c r="V260" s="275"/>
      <c r="W260" s="276"/>
      <c r="X260" s="276"/>
      <c r="Y260" s="276"/>
      <c r="Z260" s="276"/>
      <c r="AB260" s="278"/>
    </row>
    <row r="261" spans="1:28" s="277" customFormat="1" ht="20">
      <c r="A261" s="216"/>
      <c r="B261" s="217"/>
      <c r="C261" s="221"/>
      <c r="D261" s="283"/>
      <c r="E261" s="217"/>
      <c r="F261" s="217"/>
      <c r="G261" s="217"/>
      <c r="H261" s="218"/>
      <c r="I261" s="219"/>
      <c r="J261" s="219"/>
      <c r="K261" s="273"/>
      <c r="L261" s="273"/>
      <c r="M261" s="273"/>
      <c r="N261" s="273"/>
      <c r="O261" s="273"/>
      <c r="P261" s="220"/>
      <c r="Q261" s="274"/>
      <c r="R261" s="217"/>
      <c r="S261" s="225"/>
      <c r="T261" s="225"/>
      <c r="U261" s="241"/>
      <c r="V261" s="275"/>
      <c r="W261" s="276"/>
      <c r="X261" s="276"/>
      <c r="Y261" s="276"/>
      <c r="Z261" s="276"/>
      <c r="AB261" s="278"/>
    </row>
    <row r="262" spans="1:28" s="277" customFormat="1" ht="20">
      <c r="A262" s="216"/>
      <c r="B262" s="217"/>
      <c r="C262" s="221"/>
      <c r="D262" s="283"/>
      <c r="E262" s="217"/>
      <c r="F262" s="217"/>
      <c r="G262" s="217"/>
      <c r="H262" s="218"/>
      <c r="I262" s="219"/>
      <c r="J262" s="219"/>
      <c r="K262" s="273"/>
      <c r="L262" s="273"/>
      <c r="M262" s="273"/>
      <c r="N262" s="273"/>
      <c r="O262" s="273"/>
      <c r="P262" s="220"/>
      <c r="Q262" s="274"/>
      <c r="R262" s="217"/>
      <c r="S262" s="225"/>
      <c r="T262" s="225"/>
      <c r="U262" s="241"/>
      <c r="V262" s="275"/>
      <c r="W262" s="276"/>
      <c r="X262" s="276"/>
      <c r="Y262" s="276"/>
      <c r="Z262" s="276"/>
      <c r="AB262" s="278"/>
    </row>
    <row r="263" spans="1:28" s="277" customFormat="1" ht="20">
      <c r="A263" s="216"/>
      <c r="B263" s="217"/>
      <c r="C263" s="221"/>
      <c r="D263" s="283"/>
      <c r="E263" s="217"/>
      <c r="F263" s="217"/>
      <c r="G263" s="217"/>
      <c r="H263" s="218"/>
      <c r="I263" s="219"/>
      <c r="J263" s="219"/>
      <c r="K263" s="273"/>
      <c r="L263" s="273"/>
      <c r="M263" s="273"/>
      <c r="N263" s="273"/>
      <c r="O263" s="273"/>
      <c r="P263" s="220"/>
      <c r="Q263" s="274"/>
      <c r="R263" s="217"/>
      <c r="S263" s="225"/>
      <c r="T263" s="225"/>
      <c r="U263" s="241"/>
      <c r="V263" s="275"/>
      <c r="W263" s="276"/>
      <c r="X263" s="276"/>
      <c r="Y263" s="276"/>
      <c r="Z263" s="276"/>
      <c r="AB263" s="278"/>
    </row>
    <row r="264" spans="1:28" s="277" customFormat="1" ht="20">
      <c r="A264" s="216"/>
      <c r="B264" s="217"/>
      <c r="C264" s="221"/>
      <c r="D264" s="283"/>
      <c r="E264" s="217"/>
      <c r="F264" s="217"/>
      <c r="G264" s="217"/>
      <c r="H264" s="218"/>
      <c r="I264" s="219"/>
      <c r="J264" s="219"/>
      <c r="K264" s="273"/>
      <c r="L264" s="273"/>
      <c r="M264" s="273"/>
      <c r="N264" s="273"/>
      <c r="O264" s="273"/>
      <c r="P264" s="220"/>
      <c r="Q264" s="274"/>
      <c r="R264" s="217"/>
      <c r="S264" s="225"/>
      <c r="T264" s="225"/>
      <c r="U264" s="241"/>
      <c r="V264" s="275"/>
      <c r="W264" s="276"/>
      <c r="X264" s="276"/>
      <c r="Y264" s="276"/>
      <c r="Z264" s="276"/>
      <c r="AB264" s="278"/>
    </row>
    <row r="265" spans="1:28" s="277" customFormat="1" ht="20">
      <c r="A265" s="216"/>
      <c r="B265" s="217"/>
      <c r="C265" s="221"/>
      <c r="D265" s="283"/>
      <c r="E265" s="217"/>
      <c r="F265" s="217"/>
      <c r="G265" s="217"/>
      <c r="H265" s="218"/>
      <c r="I265" s="219"/>
      <c r="J265" s="219"/>
      <c r="K265" s="273"/>
      <c r="L265" s="273"/>
      <c r="M265" s="273"/>
      <c r="N265" s="273"/>
      <c r="O265" s="273"/>
      <c r="P265" s="220"/>
      <c r="Q265" s="274"/>
      <c r="R265" s="217"/>
      <c r="S265" s="225"/>
      <c r="T265" s="225"/>
      <c r="U265" s="241"/>
      <c r="V265" s="275"/>
      <c r="W265" s="276"/>
      <c r="X265" s="276"/>
      <c r="Y265" s="276"/>
      <c r="Z265" s="276"/>
      <c r="AB265" s="278"/>
    </row>
    <row r="266" spans="1:28" s="277" customFormat="1" ht="20">
      <c r="A266" s="216"/>
      <c r="B266" s="217"/>
      <c r="C266" s="221"/>
      <c r="D266" s="283"/>
      <c r="E266" s="217"/>
      <c r="F266" s="217"/>
      <c r="G266" s="217"/>
      <c r="H266" s="218"/>
      <c r="I266" s="219"/>
      <c r="J266" s="219"/>
      <c r="K266" s="273"/>
      <c r="L266" s="273"/>
      <c r="M266" s="273"/>
      <c r="N266" s="273"/>
      <c r="O266" s="273"/>
      <c r="P266" s="220"/>
      <c r="Q266" s="274"/>
      <c r="R266" s="217"/>
      <c r="S266" s="225"/>
      <c r="T266" s="225"/>
      <c r="U266" s="241"/>
      <c r="V266" s="275"/>
      <c r="W266" s="276"/>
      <c r="X266" s="276"/>
      <c r="Y266" s="276"/>
      <c r="Z266" s="276"/>
      <c r="AB266" s="278"/>
    </row>
    <row r="267" spans="1:28" s="277" customFormat="1" ht="20">
      <c r="A267" s="216"/>
      <c r="B267" s="217"/>
      <c r="C267" s="221"/>
      <c r="D267" s="283"/>
      <c r="E267" s="217"/>
      <c r="F267" s="217"/>
      <c r="G267" s="217"/>
      <c r="H267" s="218"/>
      <c r="I267" s="219"/>
      <c r="J267" s="219"/>
      <c r="K267" s="273"/>
      <c r="L267" s="273"/>
      <c r="M267" s="273"/>
      <c r="N267" s="273"/>
      <c r="O267" s="273"/>
      <c r="P267" s="220"/>
      <c r="Q267" s="274"/>
      <c r="R267" s="217"/>
      <c r="S267" s="225"/>
      <c r="T267" s="225"/>
      <c r="U267" s="241"/>
      <c r="V267" s="275"/>
      <c r="W267" s="276"/>
      <c r="X267" s="276"/>
      <c r="Y267" s="276"/>
      <c r="Z267" s="276"/>
      <c r="AB267" s="278"/>
    </row>
    <row r="268" spans="1:28" s="277" customFormat="1" ht="20">
      <c r="A268" s="216"/>
      <c r="B268" s="217"/>
      <c r="C268" s="221"/>
      <c r="D268" s="283"/>
      <c r="E268" s="217"/>
      <c r="F268" s="217"/>
      <c r="G268" s="217"/>
      <c r="H268" s="218"/>
      <c r="I268" s="219"/>
      <c r="J268" s="219"/>
      <c r="K268" s="273"/>
      <c r="L268" s="273"/>
      <c r="M268" s="273"/>
      <c r="N268" s="273"/>
      <c r="O268" s="273"/>
      <c r="P268" s="220"/>
      <c r="Q268" s="274"/>
      <c r="R268" s="217"/>
      <c r="S268" s="225"/>
      <c r="T268" s="225"/>
      <c r="U268" s="241"/>
      <c r="V268" s="275"/>
      <c r="W268" s="276"/>
      <c r="X268" s="276"/>
      <c r="Y268" s="276"/>
      <c r="Z268" s="276"/>
      <c r="AB268" s="278"/>
    </row>
    <row r="269" spans="1:28" s="277" customFormat="1" ht="20">
      <c r="A269" s="216"/>
      <c r="B269" s="217"/>
      <c r="C269" s="221"/>
      <c r="D269" s="283"/>
      <c r="E269" s="217"/>
      <c r="F269" s="217"/>
      <c r="G269" s="217"/>
      <c r="H269" s="218"/>
      <c r="I269" s="219"/>
      <c r="J269" s="219"/>
      <c r="K269" s="273"/>
      <c r="L269" s="273"/>
      <c r="M269" s="273"/>
      <c r="N269" s="273"/>
      <c r="O269" s="273"/>
      <c r="P269" s="220"/>
      <c r="Q269" s="274"/>
      <c r="R269" s="217"/>
      <c r="S269" s="225"/>
      <c r="T269" s="225"/>
      <c r="U269" s="241"/>
      <c r="V269" s="275"/>
      <c r="W269" s="276"/>
      <c r="X269" s="276"/>
      <c r="Y269" s="276"/>
      <c r="Z269" s="276"/>
      <c r="AB269" s="278"/>
    </row>
    <row r="270" spans="1:28" s="277" customFormat="1" ht="20">
      <c r="A270" s="216"/>
      <c r="B270" s="217"/>
      <c r="C270" s="221"/>
      <c r="D270" s="283"/>
      <c r="E270" s="217"/>
      <c r="F270" s="217"/>
      <c r="G270" s="217"/>
      <c r="H270" s="218"/>
      <c r="I270" s="219"/>
      <c r="J270" s="219"/>
      <c r="K270" s="273"/>
      <c r="L270" s="273"/>
      <c r="M270" s="273"/>
      <c r="N270" s="273"/>
      <c r="O270" s="273"/>
      <c r="P270" s="220"/>
      <c r="Q270" s="274"/>
      <c r="R270" s="217"/>
      <c r="S270" s="225"/>
      <c r="T270" s="225"/>
      <c r="U270" s="241"/>
      <c r="V270" s="275"/>
      <c r="W270" s="276"/>
      <c r="X270" s="276"/>
      <c r="Y270" s="276"/>
      <c r="Z270" s="276"/>
      <c r="AB270" s="278"/>
    </row>
    <row r="271" spans="1:28" s="277" customFormat="1" ht="20">
      <c r="A271" s="216"/>
      <c r="B271" s="217"/>
      <c r="C271" s="221"/>
      <c r="D271" s="283"/>
      <c r="E271" s="217"/>
      <c r="F271" s="217"/>
      <c r="G271" s="217"/>
      <c r="H271" s="218"/>
      <c r="I271" s="219"/>
      <c r="J271" s="219"/>
      <c r="K271" s="273"/>
      <c r="L271" s="273"/>
      <c r="M271" s="273"/>
      <c r="N271" s="273"/>
      <c r="O271" s="273"/>
      <c r="P271" s="220"/>
      <c r="Q271" s="274"/>
      <c r="R271" s="217"/>
      <c r="S271" s="225"/>
      <c r="T271" s="225"/>
      <c r="U271" s="241"/>
      <c r="V271" s="275"/>
      <c r="W271" s="276"/>
      <c r="X271" s="276"/>
      <c r="Y271" s="276"/>
      <c r="Z271" s="276"/>
      <c r="AB271" s="278"/>
    </row>
    <row r="272" spans="1:28" s="277" customFormat="1" ht="20">
      <c r="A272" s="216"/>
      <c r="B272" s="217"/>
      <c r="C272" s="221"/>
      <c r="D272" s="283"/>
      <c r="E272" s="217"/>
      <c r="F272" s="217"/>
      <c r="G272" s="217"/>
      <c r="H272" s="218"/>
      <c r="I272" s="219"/>
      <c r="J272" s="219"/>
      <c r="K272" s="273"/>
      <c r="L272" s="273"/>
      <c r="M272" s="273"/>
      <c r="N272" s="273"/>
      <c r="O272" s="273"/>
      <c r="P272" s="220"/>
      <c r="Q272" s="274"/>
      <c r="R272" s="217"/>
      <c r="S272" s="225"/>
      <c r="T272" s="225"/>
      <c r="U272" s="241"/>
      <c r="V272" s="275"/>
      <c r="W272" s="276"/>
      <c r="X272" s="276"/>
      <c r="Y272" s="276"/>
      <c r="Z272" s="276"/>
      <c r="AB272" s="278"/>
    </row>
    <row r="273" spans="1:28" s="277" customFormat="1" ht="20">
      <c r="A273" s="216"/>
      <c r="B273" s="217"/>
      <c r="C273" s="221"/>
      <c r="D273" s="283"/>
      <c r="E273" s="217"/>
      <c r="F273" s="217"/>
      <c r="G273" s="217"/>
      <c r="H273" s="218"/>
      <c r="I273" s="219"/>
      <c r="J273" s="219"/>
      <c r="K273" s="273"/>
      <c r="L273" s="273"/>
      <c r="M273" s="273"/>
      <c r="N273" s="273"/>
      <c r="O273" s="273"/>
      <c r="P273" s="220"/>
      <c r="Q273" s="274"/>
      <c r="R273" s="217"/>
      <c r="S273" s="225"/>
      <c r="T273" s="225"/>
      <c r="U273" s="241"/>
      <c r="V273" s="275"/>
      <c r="W273" s="276"/>
      <c r="X273" s="276"/>
      <c r="Y273" s="276"/>
      <c r="Z273" s="276"/>
      <c r="AB273" s="278"/>
    </row>
    <row r="274" spans="1:28" s="277" customFormat="1" ht="20">
      <c r="A274" s="216"/>
      <c r="B274" s="217"/>
      <c r="C274" s="221"/>
      <c r="D274" s="283"/>
      <c r="E274" s="217"/>
      <c r="F274" s="217"/>
      <c r="G274" s="217"/>
      <c r="H274" s="218"/>
      <c r="I274" s="219"/>
      <c r="J274" s="219"/>
      <c r="K274" s="273"/>
      <c r="L274" s="273"/>
      <c r="M274" s="273"/>
      <c r="N274" s="273"/>
      <c r="O274" s="273"/>
      <c r="P274" s="220"/>
      <c r="Q274" s="274"/>
      <c r="R274" s="217"/>
      <c r="S274" s="225"/>
      <c r="T274" s="225"/>
      <c r="U274" s="241"/>
      <c r="V274" s="275"/>
      <c r="W274" s="276"/>
      <c r="X274" s="276"/>
      <c r="Y274" s="276"/>
      <c r="Z274" s="276"/>
      <c r="AB274" s="278"/>
    </row>
    <row r="275" spans="1:28" s="277" customFormat="1" ht="20">
      <c r="A275" s="216"/>
      <c r="B275" s="217"/>
      <c r="C275" s="221"/>
      <c r="D275" s="283"/>
      <c r="E275" s="217"/>
      <c r="F275" s="217"/>
      <c r="G275" s="217"/>
      <c r="H275" s="218"/>
      <c r="I275" s="219"/>
      <c r="J275" s="219"/>
      <c r="K275" s="273"/>
      <c r="L275" s="273"/>
      <c r="M275" s="273"/>
      <c r="N275" s="273"/>
      <c r="O275" s="273"/>
      <c r="P275" s="220"/>
      <c r="Q275" s="274"/>
      <c r="R275" s="217"/>
      <c r="S275" s="225"/>
      <c r="T275" s="225"/>
      <c r="U275" s="241"/>
      <c r="V275" s="275"/>
      <c r="W275" s="276"/>
      <c r="X275" s="276"/>
      <c r="Y275" s="276"/>
      <c r="Z275" s="276"/>
      <c r="AB275" s="278"/>
    </row>
    <row r="276" spans="1:28" s="277" customFormat="1" ht="20">
      <c r="A276" s="216"/>
      <c r="B276" s="217"/>
      <c r="C276" s="221"/>
      <c r="D276" s="283"/>
      <c r="E276" s="217"/>
      <c r="F276" s="217"/>
      <c r="G276" s="217"/>
      <c r="H276" s="218"/>
      <c r="I276" s="219"/>
      <c r="J276" s="219"/>
      <c r="K276" s="273"/>
      <c r="L276" s="273"/>
      <c r="M276" s="273"/>
      <c r="N276" s="273"/>
      <c r="O276" s="273"/>
      <c r="P276" s="220"/>
      <c r="Q276" s="274"/>
      <c r="R276" s="217"/>
      <c r="S276" s="225"/>
      <c r="T276" s="225"/>
      <c r="U276" s="241"/>
      <c r="V276" s="275"/>
      <c r="W276" s="276"/>
      <c r="X276" s="276"/>
      <c r="Y276" s="276"/>
      <c r="Z276" s="276"/>
      <c r="AB276" s="278"/>
    </row>
    <row r="277" spans="1:28" s="277" customFormat="1" ht="20">
      <c r="A277" s="216"/>
      <c r="B277" s="217"/>
      <c r="C277" s="221"/>
      <c r="D277" s="283"/>
      <c r="E277" s="217"/>
      <c r="F277" s="217"/>
      <c r="G277" s="217"/>
      <c r="H277" s="218"/>
      <c r="I277" s="219"/>
      <c r="J277" s="219"/>
      <c r="K277" s="273"/>
      <c r="L277" s="273"/>
      <c r="M277" s="273"/>
      <c r="N277" s="273"/>
      <c r="O277" s="273"/>
      <c r="P277" s="220"/>
      <c r="Q277" s="274"/>
      <c r="R277" s="217"/>
      <c r="S277" s="225"/>
      <c r="T277" s="225"/>
      <c r="U277" s="241"/>
      <c r="V277" s="275"/>
      <c r="W277" s="276"/>
      <c r="X277" s="276"/>
      <c r="Y277" s="276"/>
      <c r="Z277" s="276"/>
      <c r="AB277" s="278"/>
    </row>
    <row r="278" spans="1:28" s="277" customFormat="1" ht="20">
      <c r="A278" s="216"/>
      <c r="B278" s="217"/>
      <c r="C278" s="221"/>
      <c r="D278" s="283"/>
      <c r="E278" s="217"/>
      <c r="F278" s="217"/>
      <c r="G278" s="217"/>
      <c r="H278" s="218"/>
      <c r="I278" s="219"/>
      <c r="J278" s="219"/>
      <c r="K278" s="273"/>
      <c r="L278" s="273"/>
      <c r="M278" s="273"/>
      <c r="N278" s="273"/>
      <c r="O278" s="273"/>
      <c r="P278" s="220"/>
      <c r="Q278" s="274"/>
      <c r="R278" s="217"/>
      <c r="S278" s="225"/>
      <c r="T278" s="225"/>
      <c r="U278" s="241"/>
      <c r="V278" s="275"/>
      <c r="W278" s="276"/>
      <c r="X278" s="276"/>
      <c r="Y278" s="276"/>
      <c r="Z278" s="276"/>
      <c r="AB278" s="278"/>
    </row>
    <row r="279" spans="1:28" s="277" customFormat="1" ht="20">
      <c r="A279" s="216"/>
      <c r="B279" s="217"/>
      <c r="C279" s="221"/>
      <c r="D279" s="283"/>
      <c r="E279" s="217"/>
      <c r="F279" s="217"/>
      <c r="G279" s="217"/>
      <c r="H279" s="218"/>
      <c r="I279" s="219"/>
      <c r="J279" s="219"/>
      <c r="K279" s="273"/>
      <c r="L279" s="273"/>
      <c r="M279" s="273"/>
      <c r="N279" s="273"/>
      <c r="O279" s="273"/>
      <c r="P279" s="220"/>
      <c r="Q279" s="274"/>
      <c r="R279" s="217"/>
      <c r="S279" s="225"/>
      <c r="T279" s="225"/>
      <c r="U279" s="241"/>
      <c r="V279" s="275"/>
      <c r="W279" s="276"/>
      <c r="X279" s="276"/>
      <c r="Y279" s="276"/>
      <c r="Z279" s="276"/>
      <c r="AB279" s="278"/>
    </row>
    <row r="280" spans="1:28" s="277" customFormat="1" ht="20">
      <c r="A280" s="216"/>
      <c r="B280" s="217"/>
      <c r="C280" s="221"/>
      <c r="D280" s="283"/>
      <c r="E280" s="217"/>
      <c r="F280" s="217"/>
      <c r="G280" s="217"/>
      <c r="H280" s="218"/>
      <c r="I280" s="219"/>
      <c r="J280" s="219"/>
      <c r="K280" s="273"/>
      <c r="L280" s="273"/>
      <c r="M280" s="273"/>
      <c r="N280" s="273"/>
      <c r="O280" s="273"/>
      <c r="P280" s="220"/>
      <c r="Q280" s="274"/>
      <c r="R280" s="217"/>
      <c r="S280" s="225"/>
      <c r="T280" s="225"/>
      <c r="U280" s="241"/>
      <c r="V280" s="275"/>
      <c r="W280" s="276"/>
      <c r="X280" s="276"/>
      <c r="Y280" s="276"/>
      <c r="Z280" s="276"/>
      <c r="AB280" s="278"/>
    </row>
    <row r="281" spans="1:28" s="277" customFormat="1" ht="20">
      <c r="A281" s="216"/>
      <c r="B281" s="217"/>
      <c r="C281" s="221"/>
      <c r="D281" s="283"/>
      <c r="E281" s="217"/>
      <c r="F281" s="217"/>
      <c r="G281" s="217"/>
      <c r="H281" s="218"/>
      <c r="I281" s="219"/>
      <c r="J281" s="219"/>
      <c r="K281" s="273"/>
      <c r="L281" s="273"/>
      <c r="M281" s="273"/>
      <c r="N281" s="273"/>
      <c r="O281" s="273"/>
      <c r="P281" s="220"/>
      <c r="Q281" s="274"/>
      <c r="R281" s="217"/>
      <c r="S281" s="225"/>
      <c r="T281" s="225"/>
      <c r="U281" s="241"/>
      <c r="V281" s="275"/>
      <c r="W281" s="276"/>
      <c r="X281" s="276"/>
      <c r="Y281" s="276"/>
      <c r="Z281" s="276"/>
      <c r="AB281" s="278"/>
    </row>
    <row r="282" spans="1:28" s="277" customFormat="1" ht="20">
      <c r="A282" s="216"/>
      <c r="B282" s="217"/>
      <c r="C282" s="221"/>
      <c r="D282" s="283"/>
      <c r="E282" s="217"/>
      <c r="F282" s="217"/>
      <c r="G282" s="217"/>
      <c r="H282" s="218"/>
      <c r="I282" s="219"/>
      <c r="J282" s="219"/>
      <c r="K282" s="273"/>
      <c r="L282" s="273"/>
      <c r="M282" s="273"/>
      <c r="N282" s="273"/>
      <c r="O282" s="273"/>
      <c r="P282" s="220"/>
      <c r="Q282" s="274"/>
      <c r="R282" s="217"/>
      <c r="S282" s="225"/>
      <c r="T282" s="225"/>
      <c r="U282" s="241"/>
      <c r="V282" s="275"/>
      <c r="W282" s="276"/>
      <c r="X282" s="276"/>
      <c r="Y282" s="276"/>
      <c r="Z282" s="276"/>
      <c r="AB282" s="278"/>
    </row>
    <row r="283" spans="1:28" s="277" customFormat="1" ht="20">
      <c r="A283" s="216"/>
      <c r="B283" s="217"/>
      <c r="C283" s="221"/>
      <c r="D283" s="283"/>
      <c r="E283" s="217"/>
      <c r="F283" s="217"/>
      <c r="G283" s="217"/>
      <c r="H283" s="218"/>
      <c r="I283" s="219"/>
      <c r="J283" s="219"/>
      <c r="K283" s="273"/>
      <c r="L283" s="273"/>
      <c r="M283" s="273"/>
      <c r="N283" s="273"/>
      <c r="O283" s="273"/>
      <c r="P283" s="220"/>
      <c r="Q283" s="274"/>
      <c r="R283" s="217"/>
      <c r="S283" s="225"/>
      <c r="T283" s="225"/>
      <c r="U283" s="241"/>
      <c r="V283" s="275"/>
      <c r="W283" s="276"/>
      <c r="X283" s="276"/>
      <c r="Y283" s="276"/>
      <c r="Z283" s="276"/>
      <c r="AB283" s="278"/>
    </row>
    <row r="284" spans="1:28" s="277" customFormat="1" ht="20">
      <c r="A284" s="216"/>
      <c r="B284" s="217"/>
      <c r="C284" s="221"/>
      <c r="D284" s="283"/>
      <c r="E284" s="217"/>
      <c r="F284" s="217"/>
      <c r="G284" s="217"/>
      <c r="H284" s="218"/>
      <c r="I284" s="219"/>
      <c r="J284" s="219"/>
      <c r="K284" s="273"/>
      <c r="L284" s="273"/>
      <c r="M284" s="273"/>
      <c r="N284" s="273"/>
      <c r="O284" s="273"/>
      <c r="P284" s="220"/>
      <c r="Q284" s="274"/>
      <c r="R284" s="217"/>
      <c r="S284" s="225"/>
      <c r="T284" s="225"/>
      <c r="U284" s="241"/>
      <c r="V284" s="275"/>
      <c r="W284" s="276"/>
      <c r="X284" s="276"/>
      <c r="Y284" s="276"/>
      <c r="Z284" s="276"/>
      <c r="AB284" s="278"/>
    </row>
    <row r="285" spans="1:28" s="277" customFormat="1" ht="20">
      <c r="A285" s="216"/>
      <c r="B285" s="217"/>
      <c r="C285" s="221"/>
      <c r="D285" s="283"/>
      <c r="E285" s="217"/>
      <c r="F285" s="217"/>
      <c r="G285" s="217"/>
      <c r="H285" s="218"/>
      <c r="I285" s="219"/>
      <c r="J285" s="219"/>
      <c r="K285" s="273"/>
      <c r="L285" s="273"/>
      <c r="M285" s="273"/>
      <c r="N285" s="273"/>
      <c r="O285" s="273"/>
      <c r="P285" s="220"/>
      <c r="Q285" s="274"/>
      <c r="R285" s="217"/>
      <c r="S285" s="225"/>
      <c r="T285" s="225"/>
      <c r="U285" s="241"/>
      <c r="V285" s="275"/>
      <c r="W285" s="276"/>
      <c r="X285" s="276"/>
      <c r="Y285" s="276"/>
      <c r="Z285" s="276"/>
      <c r="AB285" s="278"/>
    </row>
    <row r="286" spans="1:28" s="277" customFormat="1" ht="20">
      <c r="A286" s="216"/>
      <c r="B286" s="217"/>
      <c r="C286" s="221"/>
      <c r="D286" s="283"/>
      <c r="E286" s="217"/>
      <c r="F286" s="217"/>
      <c r="G286" s="217"/>
      <c r="H286" s="218"/>
      <c r="I286" s="219"/>
      <c r="J286" s="219"/>
      <c r="K286" s="273"/>
      <c r="L286" s="273"/>
      <c r="M286" s="273"/>
      <c r="N286" s="273"/>
      <c r="O286" s="273"/>
      <c r="P286" s="220"/>
      <c r="Q286" s="274"/>
      <c r="R286" s="217"/>
      <c r="S286" s="225"/>
      <c r="T286" s="225"/>
      <c r="U286" s="241"/>
      <c r="V286" s="275"/>
      <c r="W286" s="276"/>
      <c r="X286" s="276"/>
      <c r="Y286" s="276"/>
      <c r="Z286" s="276"/>
      <c r="AB286" s="278"/>
    </row>
    <row r="287" spans="1:28" s="277" customFormat="1" ht="20">
      <c r="A287" s="216"/>
      <c r="B287" s="217"/>
      <c r="C287" s="221"/>
      <c r="D287" s="283"/>
      <c r="E287" s="217"/>
      <c r="F287" s="217"/>
      <c r="G287" s="217"/>
      <c r="H287" s="218"/>
      <c r="I287" s="219"/>
      <c r="J287" s="219"/>
      <c r="K287" s="273"/>
      <c r="L287" s="273"/>
      <c r="M287" s="273"/>
      <c r="N287" s="273"/>
      <c r="O287" s="273"/>
      <c r="P287" s="220"/>
      <c r="Q287" s="274"/>
      <c r="R287" s="217"/>
      <c r="S287" s="225"/>
      <c r="T287" s="225"/>
      <c r="U287" s="241"/>
      <c r="V287" s="275"/>
      <c r="W287" s="276"/>
      <c r="X287" s="276"/>
      <c r="Y287" s="276"/>
      <c r="Z287" s="276"/>
      <c r="AB287" s="278"/>
    </row>
    <row r="288" spans="1:28" s="277" customFormat="1" ht="20">
      <c r="A288" s="216"/>
      <c r="B288" s="217"/>
      <c r="C288" s="221"/>
      <c r="D288" s="283"/>
      <c r="E288" s="217"/>
      <c r="F288" s="217"/>
      <c r="G288" s="217"/>
      <c r="H288" s="218"/>
      <c r="I288" s="219"/>
      <c r="J288" s="219"/>
      <c r="K288" s="273"/>
      <c r="L288" s="273"/>
      <c r="M288" s="273"/>
      <c r="N288" s="273"/>
      <c r="O288" s="273"/>
      <c r="P288" s="220"/>
      <c r="Q288" s="274"/>
      <c r="R288" s="217"/>
      <c r="S288" s="225"/>
      <c r="T288" s="225"/>
      <c r="U288" s="241"/>
      <c r="V288" s="275"/>
      <c r="W288" s="276"/>
      <c r="X288" s="276"/>
      <c r="Y288" s="276"/>
      <c r="Z288" s="276"/>
      <c r="AB288" s="278"/>
    </row>
    <row r="289" spans="1:28" s="277" customFormat="1" ht="20">
      <c r="A289" s="216"/>
      <c r="B289" s="217"/>
      <c r="C289" s="221"/>
      <c r="D289" s="283"/>
      <c r="E289" s="217"/>
      <c r="F289" s="217"/>
      <c r="G289" s="217"/>
      <c r="H289" s="218"/>
      <c r="I289" s="219"/>
      <c r="J289" s="219"/>
      <c r="K289" s="273"/>
      <c r="L289" s="273"/>
      <c r="M289" s="273"/>
      <c r="N289" s="273"/>
      <c r="O289" s="273"/>
      <c r="P289" s="220"/>
      <c r="Q289" s="274"/>
      <c r="R289" s="217"/>
      <c r="S289" s="225"/>
      <c r="T289" s="225"/>
      <c r="U289" s="241"/>
      <c r="V289" s="275"/>
      <c r="W289" s="276"/>
      <c r="X289" s="276"/>
      <c r="Y289" s="276"/>
      <c r="Z289" s="276"/>
      <c r="AB289" s="278"/>
    </row>
    <row r="290" spans="1:28" s="277" customFormat="1" ht="20">
      <c r="A290" s="216"/>
      <c r="B290" s="217"/>
      <c r="C290" s="221"/>
      <c r="D290" s="283"/>
      <c r="E290" s="217"/>
      <c r="F290" s="217"/>
      <c r="G290" s="217"/>
      <c r="H290" s="218"/>
      <c r="I290" s="219"/>
      <c r="J290" s="219"/>
      <c r="K290" s="273"/>
      <c r="L290" s="273"/>
      <c r="M290" s="273"/>
      <c r="N290" s="273"/>
      <c r="O290" s="273"/>
      <c r="P290" s="220"/>
      <c r="Q290" s="274"/>
      <c r="R290" s="217"/>
      <c r="S290" s="225"/>
      <c r="T290" s="225"/>
      <c r="U290" s="241"/>
      <c r="V290" s="275"/>
      <c r="W290" s="276"/>
      <c r="X290" s="276"/>
      <c r="Y290" s="276"/>
      <c r="Z290" s="276"/>
      <c r="AB290" s="278"/>
    </row>
    <row r="291" spans="1:28" s="277" customFormat="1" ht="20">
      <c r="A291" s="216"/>
      <c r="B291" s="217"/>
      <c r="C291" s="221"/>
      <c r="D291" s="283"/>
      <c r="E291" s="217"/>
      <c r="F291" s="217"/>
      <c r="G291" s="217"/>
      <c r="H291" s="218"/>
      <c r="I291" s="219"/>
      <c r="J291" s="219"/>
      <c r="K291" s="273"/>
      <c r="L291" s="273"/>
      <c r="M291" s="273"/>
      <c r="N291" s="273"/>
      <c r="O291" s="273"/>
      <c r="P291" s="220"/>
      <c r="Q291" s="274"/>
      <c r="R291" s="217"/>
      <c r="S291" s="225"/>
      <c r="T291" s="225"/>
      <c r="U291" s="241"/>
      <c r="V291" s="275"/>
      <c r="W291" s="276"/>
      <c r="X291" s="276"/>
      <c r="Y291" s="276"/>
      <c r="Z291" s="276"/>
      <c r="AB291" s="278"/>
    </row>
    <row r="292" spans="1:28" s="277" customFormat="1" ht="20">
      <c r="A292" s="216"/>
      <c r="B292" s="217"/>
      <c r="C292" s="221"/>
      <c r="D292" s="283"/>
      <c r="E292" s="217"/>
      <c r="F292" s="217"/>
      <c r="G292" s="217"/>
      <c r="H292" s="218"/>
      <c r="I292" s="219"/>
      <c r="J292" s="219"/>
      <c r="K292" s="273"/>
      <c r="L292" s="273"/>
      <c r="M292" s="273"/>
      <c r="N292" s="273"/>
      <c r="O292" s="273"/>
      <c r="P292" s="220"/>
      <c r="Q292" s="274"/>
      <c r="R292" s="217"/>
      <c r="S292" s="225"/>
      <c r="T292" s="225"/>
      <c r="U292" s="241"/>
      <c r="V292" s="275"/>
      <c r="W292" s="276"/>
      <c r="X292" s="276"/>
      <c r="Y292" s="276"/>
      <c r="Z292" s="276"/>
      <c r="AB292" s="278"/>
    </row>
    <row r="293" spans="1:28" s="277" customFormat="1" ht="20">
      <c r="A293" s="216"/>
      <c r="B293" s="217"/>
      <c r="C293" s="221"/>
      <c r="D293" s="283"/>
      <c r="E293" s="217"/>
      <c r="F293" s="217"/>
      <c r="G293" s="217"/>
      <c r="H293" s="218"/>
      <c r="I293" s="219"/>
      <c r="J293" s="219"/>
      <c r="K293" s="273"/>
      <c r="L293" s="273"/>
      <c r="M293" s="273"/>
      <c r="N293" s="273"/>
      <c r="O293" s="273"/>
      <c r="P293" s="220"/>
      <c r="Q293" s="274"/>
      <c r="R293" s="217"/>
      <c r="S293" s="225"/>
      <c r="T293" s="225"/>
      <c r="U293" s="241"/>
      <c r="V293" s="275"/>
      <c r="W293" s="276"/>
      <c r="X293" s="276"/>
      <c r="Y293" s="276"/>
      <c r="Z293" s="276"/>
      <c r="AB293" s="278"/>
    </row>
    <row r="294" spans="1:28" s="277" customFormat="1" ht="20">
      <c r="A294" s="216"/>
      <c r="B294" s="217"/>
      <c r="C294" s="221"/>
      <c r="D294" s="283"/>
      <c r="E294" s="217"/>
      <c r="F294" s="217"/>
      <c r="G294" s="217"/>
      <c r="H294" s="218"/>
      <c r="I294" s="219"/>
      <c r="J294" s="219"/>
      <c r="K294" s="273"/>
      <c r="L294" s="273"/>
      <c r="M294" s="273"/>
      <c r="N294" s="273"/>
      <c r="O294" s="273"/>
      <c r="P294" s="220"/>
      <c r="Q294" s="274"/>
      <c r="R294" s="217"/>
      <c r="S294" s="225"/>
      <c r="T294" s="225"/>
      <c r="U294" s="241"/>
      <c r="V294" s="275"/>
      <c r="W294" s="276"/>
      <c r="X294" s="276"/>
      <c r="Y294" s="276"/>
      <c r="Z294" s="276"/>
      <c r="AB294" s="278"/>
    </row>
    <row r="295" spans="1:28" s="277" customFormat="1" ht="20">
      <c r="A295" s="216"/>
      <c r="B295" s="217"/>
      <c r="C295" s="221"/>
      <c r="D295" s="283"/>
      <c r="E295" s="217"/>
      <c r="F295" s="217"/>
      <c r="G295" s="217"/>
      <c r="H295" s="218"/>
      <c r="I295" s="219"/>
      <c r="J295" s="219"/>
      <c r="K295" s="273"/>
      <c r="L295" s="273"/>
      <c r="M295" s="273"/>
      <c r="N295" s="273"/>
      <c r="O295" s="273"/>
      <c r="P295" s="220"/>
      <c r="Q295" s="274"/>
      <c r="R295" s="217"/>
      <c r="S295" s="225"/>
      <c r="T295" s="225"/>
      <c r="U295" s="241"/>
      <c r="V295" s="275"/>
      <c r="W295" s="276"/>
      <c r="X295" s="276"/>
      <c r="Y295" s="276"/>
      <c r="Z295" s="276"/>
      <c r="AB295" s="278"/>
    </row>
    <row r="296" spans="1:28" s="277" customFormat="1" ht="20">
      <c r="A296" s="216"/>
      <c r="B296" s="217"/>
      <c r="C296" s="221"/>
      <c r="D296" s="283"/>
      <c r="E296" s="217"/>
      <c r="F296" s="217"/>
      <c r="G296" s="217"/>
      <c r="H296" s="218"/>
      <c r="I296" s="219"/>
      <c r="J296" s="219"/>
      <c r="K296" s="273"/>
      <c r="L296" s="273"/>
      <c r="M296" s="273"/>
      <c r="N296" s="273"/>
      <c r="O296" s="273"/>
      <c r="P296" s="220"/>
      <c r="Q296" s="274"/>
      <c r="R296" s="217"/>
      <c r="S296" s="225"/>
      <c r="T296" s="225"/>
      <c r="U296" s="241"/>
      <c r="V296" s="275"/>
      <c r="W296" s="276"/>
      <c r="X296" s="276"/>
      <c r="Y296" s="276"/>
      <c r="Z296" s="276"/>
      <c r="AB296" s="278"/>
    </row>
    <row r="297" spans="1:28" s="277" customFormat="1" ht="20">
      <c r="A297" s="216"/>
      <c r="B297" s="217"/>
      <c r="C297" s="221"/>
      <c r="D297" s="283"/>
      <c r="E297" s="217"/>
      <c r="F297" s="217"/>
      <c r="G297" s="217"/>
      <c r="H297" s="218"/>
      <c r="I297" s="219"/>
      <c r="J297" s="219"/>
      <c r="K297" s="273"/>
      <c r="L297" s="273"/>
      <c r="M297" s="273"/>
      <c r="N297" s="273"/>
      <c r="O297" s="273"/>
      <c r="P297" s="220"/>
      <c r="Q297" s="274"/>
      <c r="R297" s="217"/>
      <c r="S297" s="225"/>
      <c r="T297" s="225"/>
      <c r="U297" s="241"/>
      <c r="V297" s="275"/>
      <c r="W297" s="276"/>
      <c r="X297" s="276"/>
      <c r="Y297" s="276"/>
      <c r="Z297" s="276"/>
      <c r="AB297" s="278"/>
    </row>
    <row r="298" spans="1:28" s="277" customFormat="1" ht="20">
      <c r="A298" s="216"/>
      <c r="B298" s="217"/>
      <c r="C298" s="221"/>
      <c r="D298" s="283"/>
      <c r="E298" s="217"/>
      <c r="F298" s="217"/>
      <c r="G298" s="217"/>
      <c r="H298" s="218"/>
      <c r="I298" s="219"/>
      <c r="J298" s="219"/>
      <c r="K298" s="273"/>
      <c r="L298" s="273"/>
      <c r="M298" s="273"/>
      <c r="N298" s="273"/>
      <c r="O298" s="273"/>
      <c r="P298" s="220"/>
      <c r="Q298" s="274"/>
      <c r="R298" s="217"/>
      <c r="S298" s="225"/>
      <c r="T298" s="225"/>
      <c r="U298" s="241"/>
      <c r="V298" s="275"/>
      <c r="W298" s="276"/>
      <c r="X298" s="276"/>
      <c r="Y298" s="276"/>
      <c r="Z298" s="276"/>
      <c r="AB298" s="278"/>
    </row>
    <row r="299" spans="1:28" s="277" customFormat="1" ht="20">
      <c r="A299" s="216"/>
      <c r="B299" s="217"/>
      <c r="C299" s="221"/>
      <c r="D299" s="283"/>
      <c r="E299" s="217"/>
      <c r="F299" s="217"/>
      <c r="G299" s="217"/>
      <c r="H299" s="218"/>
      <c r="I299" s="219"/>
      <c r="J299" s="219"/>
      <c r="K299" s="273"/>
      <c r="L299" s="273"/>
      <c r="M299" s="273"/>
      <c r="N299" s="273"/>
      <c r="O299" s="273"/>
      <c r="P299" s="220"/>
      <c r="Q299" s="274"/>
      <c r="R299" s="217"/>
      <c r="S299" s="225"/>
      <c r="T299" s="225"/>
      <c r="U299" s="241"/>
      <c r="V299" s="275"/>
      <c r="W299" s="276"/>
      <c r="X299" s="276"/>
      <c r="Y299" s="276"/>
      <c r="Z299" s="276"/>
      <c r="AB299" s="278"/>
    </row>
    <row r="300" spans="1:28" s="277" customFormat="1" ht="20">
      <c r="A300" s="216"/>
      <c r="B300" s="217"/>
      <c r="C300" s="221"/>
      <c r="D300" s="283"/>
      <c r="E300" s="217"/>
      <c r="F300" s="217"/>
      <c r="G300" s="217"/>
      <c r="H300" s="218"/>
      <c r="I300" s="219"/>
      <c r="J300" s="219"/>
      <c r="K300" s="273"/>
      <c r="L300" s="273"/>
      <c r="M300" s="273"/>
      <c r="N300" s="273"/>
      <c r="O300" s="273"/>
      <c r="P300" s="220"/>
      <c r="Q300" s="274"/>
      <c r="R300" s="217"/>
      <c r="S300" s="225"/>
      <c r="T300" s="225"/>
      <c r="U300" s="241"/>
      <c r="V300" s="275"/>
      <c r="W300" s="276"/>
      <c r="X300" s="276"/>
      <c r="Y300" s="276"/>
      <c r="Z300" s="276"/>
      <c r="AB300" s="278"/>
    </row>
    <row r="301" spans="1:28" s="277" customFormat="1" ht="20">
      <c r="A301" s="216"/>
      <c r="B301" s="217"/>
      <c r="C301" s="221"/>
      <c r="D301" s="283"/>
      <c r="E301" s="217"/>
      <c r="F301" s="217"/>
      <c r="G301" s="217"/>
      <c r="H301" s="218"/>
      <c r="I301" s="219"/>
      <c r="J301" s="219"/>
      <c r="K301" s="273"/>
      <c r="L301" s="273"/>
      <c r="M301" s="273"/>
      <c r="N301" s="273"/>
      <c r="O301" s="273"/>
      <c r="P301" s="220"/>
      <c r="Q301" s="274"/>
      <c r="R301" s="217"/>
      <c r="S301" s="225"/>
      <c r="T301" s="225"/>
      <c r="U301" s="241"/>
      <c r="V301" s="275"/>
      <c r="W301" s="276"/>
      <c r="X301" s="276"/>
      <c r="Y301" s="276"/>
      <c r="Z301" s="276"/>
      <c r="AB301" s="278"/>
    </row>
    <row r="302" spans="1:28" s="277" customFormat="1" ht="20">
      <c r="A302" s="216"/>
      <c r="B302" s="217"/>
      <c r="C302" s="221"/>
      <c r="D302" s="283"/>
      <c r="E302" s="217"/>
      <c r="F302" s="217"/>
      <c r="G302" s="217"/>
      <c r="H302" s="218"/>
      <c r="I302" s="219"/>
      <c r="J302" s="219"/>
      <c r="K302" s="273"/>
      <c r="L302" s="273"/>
      <c r="M302" s="273"/>
      <c r="N302" s="273"/>
      <c r="O302" s="273"/>
      <c r="P302" s="220"/>
      <c r="Q302" s="274"/>
      <c r="R302" s="217"/>
      <c r="S302" s="225"/>
      <c r="T302" s="225"/>
      <c r="U302" s="241"/>
      <c r="V302" s="275"/>
      <c r="W302" s="276"/>
      <c r="X302" s="276"/>
      <c r="Y302" s="276"/>
      <c r="Z302" s="276"/>
      <c r="AB302" s="278"/>
    </row>
    <row r="303" spans="1:28" s="277" customFormat="1" ht="20">
      <c r="A303" s="216"/>
      <c r="B303" s="217"/>
      <c r="C303" s="221"/>
      <c r="D303" s="283"/>
      <c r="E303" s="217"/>
      <c r="F303" s="217"/>
      <c r="G303" s="217"/>
      <c r="H303" s="218"/>
      <c r="I303" s="219"/>
      <c r="J303" s="219"/>
      <c r="K303" s="273"/>
      <c r="L303" s="273"/>
      <c r="M303" s="273"/>
      <c r="N303" s="273"/>
      <c r="O303" s="273"/>
      <c r="P303" s="220"/>
      <c r="Q303" s="274"/>
      <c r="R303" s="217"/>
      <c r="S303" s="225"/>
      <c r="T303" s="225"/>
      <c r="U303" s="241"/>
      <c r="V303" s="275"/>
      <c r="W303" s="276"/>
      <c r="X303" s="276"/>
      <c r="Y303" s="276"/>
      <c r="Z303" s="276"/>
      <c r="AB303" s="278"/>
    </row>
    <row r="304" spans="1:28" s="277" customFormat="1" ht="20">
      <c r="A304" s="216"/>
      <c r="B304" s="217"/>
      <c r="C304" s="221"/>
      <c r="D304" s="283"/>
      <c r="E304" s="217"/>
      <c r="F304" s="217"/>
      <c r="G304" s="217"/>
      <c r="H304" s="218"/>
      <c r="I304" s="219"/>
      <c r="J304" s="219"/>
      <c r="K304" s="273"/>
      <c r="L304" s="273"/>
      <c r="M304" s="273"/>
      <c r="N304" s="273"/>
      <c r="O304" s="273"/>
      <c r="P304" s="220"/>
      <c r="Q304" s="274"/>
      <c r="R304" s="217"/>
      <c r="S304" s="225"/>
      <c r="T304" s="225"/>
      <c r="U304" s="241"/>
      <c r="V304" s="275"/>
      <c r="W304" s="276"/>
      <c r="X304" s="276"/>
      <c r="Y304" s="276"/>
      <c r="Z304" s="276"/>
      <c r="AB304" s="278"/>
    </row>
    <row r="305" spans="1:28" s="277" customFormat="1" ht="20">
      <c r="A305" s="216"/>
      <c r="B305" s="217"/>
      <c r="C305" s="221"/>
      <c r="D305" s="283"/>
      <c r="E305" s="217"/>
      <c r="F305" s="217"/>
      <c r="G305" s="217"/>
      <c r="H305" s="218"/>
      <c r="I305" s="219"/>
      <c r="J305" s="219"/>
      <c r="K305" s="273"/>
      <c r="L305" s="273"/>
      <c r="M305" s="273"/>
      <c r="N305" s="273"/>
      <c r="O305" s="273"/>
      <c r="P305" s="220"/>
      <c r="Q305" s="274"/>
      <c r="R305" s="217"/>
      <c r="S305" s="225"/>
      <c r="T305" s="225"/>
      <c r="U305" s="241"/>
      <c r="V305" s="275"/>
      <c r="W305" s="276"/>
      <c r="X305" s="276"/>
      <c r="Y305" s="276"/>
      <c r="Z305" s="276"/>
      <c r="AB305" s="278"/>
    </row>
    <row r="306" spans="1:28" s="277" customFormat="1" ht="20">
      <c r="A306" s="216"/>
      <c r="B306" s="217"/>
      <c r="C306" s="221"/>
      <c r="D306" s="283"/>
      <c r="E306" s="217"/>
      <c r="F306" s="217"/>
      <c r="G306" s="217"/>
      <c r="H306" s="218"/>
      <c r="I306" s="219"/>
      <c r="J306" s="219"/>
      <c r="K306" s="273"/>
      <c r="L306" s="273"/>
      <c r="M306" s="273"/>
      <c r="N306" s="273"/>
      <c r="O306" s="273"/>
      <c r="P306" s="220"/>
      <c r="Q306" s="274"/>
      <c r="R306" s="217"/>
      <c r="S306" s="225"/>
      <c r="T306" s="225"/>
      <c r="U306" s="241"/>
      <c r="V306" s="275"/>
      <c r="W306" s="276"/>
      <c r="X306" s="276"/>
      <c r="Y306" s="276"/>
      <c r="Z306" s="276"/>
      <c r="AB306" s="278"/>
    </row>
    <row r="307" spans="1:28" s="277" customFormat="1" ht="20">
      <c r="A307" s="216"/>
      <c r="B307" s="217"/>
      <c r="C307" s="221"/>
      <c r="D307" s="283"/>
      <c r="E307" s="217"/>
      <c r="F307" s="217"/>
      <c r="G307" s="217"/>
      <c r="H307" s="218"/>
      <c r="I307" s="219"/>
      <c r="J307" s="219"/>
      <c r="K307" s="273"/>
      <c r="L307" s="273"/>
      <c r="M307" s="273"/>
      <c r="N307" s="273"/>
      <c r="O307" s="273"/>
      <c r="P307" s="220"/>
      <c r="Q307" s="274"/>
      <c r="R307" s="217"/>
      <c r="S307" s="225"/>
      <c r="T307" s="225"/>
      <c r="U307" s="241"/>
      <c r="V307" s="275"/>
      <c r="W307" s="276"/>
      <c r="X307" s="276"/>
      <c r="Y307" s="276"/>
      <c r="Z307" s="276"/>
      <c r="AB307" s="278"/>
    </row>
    <row r="308" spans="1:28" s="277" customFormat="1" ht="20">
      <c r="A308" s="216"/>
      <c r="B308" s="217"/>
      <c r="C308" s="221"/>
      <c r="D308" s="283"/>
      <c r="E308" s="217"/>
      <c r="F308" s="217"/>
      <c r="G308" s="217"/>
      <c r="H308" s="218"/>
      <c r="I308" s="219"/>
      <c r="J308" s="219"/>
      <c r="K308" s="273"/>
      <c r="L308" s="273"/>
      <c r="M308" s="273"/>
      <c r="N308" s="273"/>
      <c r="O308" s="273"/>
      <c r="P308" s="220"/>
      <c r="Q308" s="274"/>
      <c r="R308" s="217"/>
      <c r="S308" s="225"/>
      <c r="T308" s="225"/>
      <c r="U308" s="241"/>
      <c r="V308" s="275"/>
      <c r="W308" s="276"/>
      <c r="X308" s="276"/>
      <c r="Y308" s="276"/>
      <c r="Z308" s="276"/>
      <c r="AB308" s="278"/>
    </row>
    <row r="309" spans="1:28" s="277" customFormat="1" ht="20">
      <c r="A309" s="216"/>
      <c r="B309" s="217"/>
      <c r="C309" s="221"/>
      <c r="D309" s="283"/>
      <c r="E309" s="217"/>
      <c r="F309" s="217"/>
      <c r="G309" s="217"/>
      <c r="H309" s="218"/>
      <c r="I309" s="219"/>
      <c r="J309" s="219"/>
      <c r="K309" s="273"/>
      <c r="L309" s="273"/>
      <c r="M309" s="273"/>
      <c r="N309" s="273"/>
      <c r="O309" s="273"/>
      <c r="P309" s="220"/>
      <c r="Q309" s="274"/>
      <c r="R309" s="217"/>
      <c r="S309" s="225"/>
      <c r="T309" s="225"/>
      <c r="U309" s="241"/>
      <c r="V309" s="275"/>
      <c r="W309" s="276"/>
      <c r="X309" s="276"/>
      <c r="Y309" s="276"/>
      <c r="Z309" s="276"/>
      <c r="AB309" s="278"/>
    </row>
    <row r="310" spans="1:28" s="277" customFormat="1" ht="20">
      <c r="A310" s="216"/>
      <c r="B310" s="217"/>
      <c r="C310" s="221"/>
      <c r="D310" s="283"/>
      <c r="E310" s="217"/>
      <c r="F310" s="217"/>
      <c r="G310" s="217"/>
      <c r="H310" s="218"/>
      <c r="I310" s="219"/>
      <c r="J310" s="219"/>
      <c r="K310" s="273"/>
      <c r="L310" s="273"/>
      <c r="M310" s="273"/>
      <c r="N310" s="273"/>
      <c r="O310" s="273"/>
      <c r="P310" s="220"/>
      <c r="Q310" s="274"/>
      <c r="R310" s="217"/>
      <c r="S310" s="225"/>
      <c r="T310" s="225"/>
      <c r="U310" s="241"/>
      <c r="V310" s="275"/>
      <c r="W310" s="276"/>
      <c r="X310" s="276"/>
      <c r="Y310" s="276"/>
      <c r="Z310" s="276"/>
      <c r="AB310" s="278"/>
    </row>
    <row r="311" spans="1:28" s="277" customFormat="1" ht="20">
      <c r="A311" s="216"/>
      <c r="B311" s="217"/>
      <c r="C311" s="221"/>
      <c r="D311" s="283"/>
      <c r="E311" s="217"/>
      <c r="F311" s="217"/>
      <c r="G311" s="217"/>
      <c r="H311" s="218"/>
      <c r="I311" s="219"/>
      <c r="J311" s="219"/>
      <c r="K311" s="273"/>
      <c r="L311" s="273"/>
      <c r="M311" s="273"/>
      <c r="N311" s="273"/>
      <c r="O311" s="273"/>
      <c r="P311" s="220"/>
      <c r="Q311" s="274"/>
      <c r="R311" s="217"/>
      <c r="S311" s="225"/>
      <c r="T311" s="225"/>
      <c r="U311" s="241"/>
      <c r="V311" s="275"/>
      <c r="W311" s="276"/>
      <c r="X311" s="276"/>
      <c r="Y311" s="276"/>
      <c r="Z311" s="276"/>
      <c r="AB311" s="278"/>
    </row>
    <row r="312" spans="1:28" s="277" customFormat="1" ht="20">
      <c r="A312" s="216"/>
      <c r="B312" s="217"/>
      <c r="C312" s="221"/>
      <c r="D312" s="283"/>
      <c r="E312" s="217"/>
      <c r="F312" s="217"/>
      <c r="G312" s="217"/>
      <c r="H312" s="218"/>
      <c r="I312" s="219"/>
      <c r="J312" s="219"/>
      <c r="K312" s="273"/>
      <c r="L312" s="273"/>
      <c r="M312" s="273"/>
      <c r="N312" s="273"/>
      <c r="O312" s="273"/>
      <c r="P312" s="220"/>
      <c r="Q312" s="274"/>
      <c r="R312" s="217"/>
      <c r="S312" s="225"/>
      <c r="T312" s="225"/>
      <c r="U312" s="241"/>
      <c r="V312" s="275"/>
      <c r="W312" s="276"/>
      <c r="X312" s="276"/>
      <c r="Y312" s="276"/>
      <c r="Z312" s="276"/>
      <c r="AB312" s="278"/>
    </row>
    <row r="313" spans="1:28" s="277" customFormat="1" ht="20">
      <c r="A313" s="216"/>
      <c r="B313" s="217"/>
      <c r="C313" s="221"/>
      <c r="D313" s="283"/>
      <c r="E313" s="217"/>
      <c r="F313" s="217"/>
      <c r="G313" s="217"/>
      <c r="H313" s="218"/>
      <c r="I313" s="219"/>
      <c r="J313" s="219"/>
      <c r="K313" s="273"/>
      <c r="L313" s="273"/>
      <c r="M313" s="273"/>
      <c r="N313" s="273"/>
      <c r="O313" s="273"/>
      <c r="P313" s="220"/>
      <c r="Q313" s="274"/>
      <c r="R313" s="217"/>
      <c r="S313" s="225"/>
      <c r="T313" s="225"/>
      <c r="U313" s="241"/>
      <c r="V313" s="275"/>
      <c r="W313" s="276"/>
      <c r="X313" s="276"/>
      <c r="Y313" s="276"/>
      <c r="Z313" s="276"/>
      <c r="AB313" s="278"/>
    </row>
    <row r="314" spans="1:28" s="277" customFormat="1" ht="20">
      <c r="A314" s="216"/>
      <c r="B314" s="217"/>
      <c r="C314" s="221"/>
      <c r="D314" s="283"/>
      <c r="E314" s="217"/>
      <c r="F314" s="217"/>
      <c r="G314" s="217"/>
      <c r="H314" s="218"/>
      <c r="I314" s="219"/>
      <c r="J314" s="219"/>
      <c r="K314" s="273"/>
      <c r="L314" s="273"/>
      <c r="M314" s="273"/>
      <c r="N314" s="273"/>
      <c r="O314" s="273"/>
      <c r="P314" s="220"/>
      <c r="Q314" s="274"/>
      <c r="R314" s="217"/>
      <c r="S314" s="225"/>
      <c r="T314" s="225"/>
      <c r="U314" s="241"/>
      <c r="V314" s="275"/>
      <c r="W314" s="276"/>
      <c r="X314" s="276"/>
      <c r="Y314" s="276"/>
      <c r="Z314" s="276"/>
      <c r="AB314" s="278"/>
    </row>
    <row r="315" spans="1:28" s="277" customFormat="1" ht="20">
      <c r="A315" s="216"/>
      <c r="B315" s="217"/>
      <c r="C315" s="221"/>
      <c r="D315" s="283"/>
      <c r="E315" s="217"/>
      <c r="F315" s="217"/>
      <c r="G315" s="217"/>
      <c r="H315" s="218"/>
      <c r="I315" s="219"/>
      <c r="J315" s="219"/>
      <c r="K315" s="273"/>
      <c r="L315" s="273"/>
      <c r="M315" s="273"/>
      <c r="N315" s="273"/>
      <c r="O315" s="273"/>
      <c r="P315" s="220"/>
      <c r="Q315" s="274"/>
      <c r="R315" s="217"/>
      <c r="S315" s="225"/>
      <c r="T315" s="225"/>
      <c r="U315" s="241"/>
      <c r="V315" s="275"/>
      <c r="W315" s="276"/>
      <c r="X315" s="276"/>
      <c r="Y315" s="276"/>
      <c r="Z315" s="276"/>
      <c r="AB315" s="278"/>
    </row>
    <row r="316" spans="1:28" s="277" customFormat="1" ht="20">
      <c r="A316" s="216"/>
      <c r="B316" s="217"/>
      <c r="C316" s="221"/>
      <c r="D316" s="283"/>
      <c r="E316" s="217"/>
      <c r="F316" s="217"/>
      <c r="G316" s="217"/>
      <c r="H316" s="218"/>
      <c r="I316" s="219"/>
      <c r="J316" s="219"/>
      <c r="K316" s="273"/>
      <c r="L316" s="273"/>
      <c r="M316" s="273"/>
      <c r="N316" s="273"/>
      <c r="O316" s="273"/>
      <c r="P316" s="220"/>
      <c r="Q316" s="274"/>
      <c r="R316" s="217"/>
      <c r="S316" s="225"/>
      <c r="T316" s="225"/>
      <c r="U316" s="241"/>
      <c r="V316" s="275"/>
      <c r="W316" s="276"/>
      <c r="X316" s="276"/>
      <c r="Y316" s="276"/>
      <c r="Z316" s="276"/>
      <c r="AB316" s="278"/>
    </row>
    <row r="317" spans="1:28" s="277" customFormat="1" ht="20">
      <c r="A317" s="216"/>
      <c r="B317" s="217"/>
      <c r="C317" s="221"/>
      <c r="D317" s="283"/>
      <c r="E317" s="217"/>
      <c r="F317" s="217"/>
      <c r="G317" s="217"/>
      <c r="H317" s="218"/>
      <c r="I317" s="219"/>
      <c r="J317" s="219"/>
      <c r="K317" s="273"/>
      <c r="L317" s="273"/>
      <c r="M317" s="273"/>
      <c r="N317" s="273"/>
      <c r="O317" s="273"/>
      <c r="P317" s="220"/>
      <c r="Q317" s="274"/>
      <c r="R317" s="217"/>
      <c r="S317" s="225"/>
      <c r="T317" s="225"/>
      <c r="U317" s="241"/>
      <c r="V317" s="275"/>
      <c r="W317" s="276"/>
      <c r="X317" s="276"/>
      <c r="Y317" s="276"/>
      <c r="Z317" s="276"/>
      <c r="AB317" s="278"/>
    </row>
    <row r="318" spans="1:28" s="277" customFormat="1" ht="20">
      <c r="A318" s="216"/>
      <c r="B318" s="217"/>
      <c r="C318" s="221"/>
      <c r="D318" s="283"/>
      <c r="E318" s="217"/>
      <c r="F318" s="217"/>
      <c r="G318" s="217"/>
      <c r="H318" s="218"/>
      <c r="I318" s="219"/>
      <c r="J318" s="219"/>
      <c r="K318" s="273"/>
      <c r="L318" s="273"/>
      <c r="M318" s="273"/>
      <c r="N318" s="273"/>
      <c r="O318" s="273"/>
      <c r="P318" s="220"/>
      <c r="Q318" s="274"/>
      <c r="R318" s="217"/>
      <c r="S318" s="225"/>
      <c r="T318" s="225"/>
      <c r="U318" s="241"/>
      <c r="V318" s="275"/>
      <c r="W318" s="276"/>
      <c r="X318" s="276"/>
      <c r="Y318" s="276"/>
      <c r="Z318" s="276"/>
      <c r="AB318" s="278"/>
    </row>
    <row r="319" spans="1:28" s="277" customFormat="1" ht="20">
      <c r="A319" s="216"/>
      <c r="B319" s="217"/>
      <c r="C319" s="221"/>
      <c r="D319" s="283"/>
      <c r="E319" s="217"/>
      <c r="F319" s="217"/>
      <c r="G319" s="217"/>
      <c r="H319" s="218"/>
      <c r="I319" s="219"/>
      <c r="J319" s="219"/>
      <c r="K319" s="273"/>
      <c r="L319" s="273"/>
      <c r="M319" s="273"/>
      <c r="N319" s="273"/>
      <c r="O319" s="273"/>
      <c r="P319" s="220"/>
      <c r="Q319" s="274"/>
      <c r="R319" s="217"/>
      <c r="S319" s="225"/>
      <c r="T319" s="225"/>
      <c r="U319" s="241"/>
      <c r="V319" s="275"/>
      <c r="W319" s="276"/>
      <c r="X319" s="276"/>
      <c r="Y319" s="276"/>
      <c r="Z319" s="276"/>
      <c r="AB319" s="278"/>
    </row>
    <row r="320" spans="1:28" s="277" customFormat="1" ht="20">
      <c r="A320" s="216"/>
      <c r="B320" s="217"/>
      <c r="C320" s="221"/>
      <c r="D320" s="283"/>
      <c r="E320" s="217"/>
      <c r="F320" s="217"/>
      <c r="G320" s="217"/>
      <c r="H320" s="218"/>
      <c r="I320" s="219"/>
      <c r="J320" s="219"/>
      <c r="K320" s="273"/>
      <c r="L320" s="273"/>
      <c r="M320" s="273"/>
      <c r="N320" s="273"/>
      <c r="O320" s="273"/>
      <c r="P320" s="220"/>
      <c r="Q320" s="274"/>
      <c r="R320" s="217"/>
      <c r="S320" s="225"/>
      <c r="T320" s="225"/>
      <c r="U320" s="241"/>
      <c r="V320" s="275"/>
      <c r="W320" s="276"/>
      <c r="X320" s="276"/>
      <c r="Y320" s="276"/>
      <c r="Z320" s="276"/>
      <c r="AB320" s="278"/>
    </row>
    <row r="321" spans="1:28" s="277" customFormat="1" ht="20">
      <c r="A321" s="216"/>
      <c r="B321" s="217"/>
      <c r="C321" s="221"/>
      <c r="D321" s="283"/>
      <c r="E321" s="217"/>
      <c r="F321" s="217"/>
      <c r="G321" s="217"/>
      <c r="H321" s="218"/>
      <c r="I321" s="219"/>
      <c r="J321" s="219"/>
      <c r="K321" s="273"/>
      <c r="L321" s="273"/>
      <c r="M321" s="273"/>
      <c r="N321" s="273"/>
      <c r="O321" s="273"/>
      <c r="P321" s="220"/>
      <c r="Q321" s="274"/>
      <c r="R321" s="217"/>
      <c r="S321" s="225"/>
      <c r="T321" s="225"/>
      <c r="U321" s="241"/>
      <c r="V321" s="275"/>
      <c r="W321" s="276"/>
      <c r="X321" s="276"/>
      <c r="Y321" s="276"/>
      <c r="Z321" s="276"/>
      <c r="AB321" s="278"/>
    </row>
    <row r="322" spans="1:28" s="277" customFormat="1" ht="20">
      <c r="A322" s="216"/>
      <c r="B322" s="217"/>
      <c r="C322" s="221"/>
      <c r="D322" s="283"/>
      <c r="E322" s="217"/>
      <c r="F322" s="217"/>
      <c r="G322" s="217"/>
      <c r="H322" s="218"/>
      <c r="I322" s="219"/>
      <c r="J322" s="219"/>
      <c r="K322" s="273"/>
      <c r="L322" s="273"/>
      <c r="M322" s="273"/>
      <c r="N322" s="273"/>
      <c r="O322" s="273"/>
      <c r="P322" s="220"/>
      <c r="Q322" s="274"/>
      <c r="R322" s="217"/>
      <c r="S322" s="225"/>
      <c r="T322" s="225"/>
      <c r="U322" s="241"/>
      <c r="V322" s="275"/>
      <c r="W322" s="276"/>
      <c r="X322" s="276"/>
      <c r="Y322" s="276"/>
      <c r="Z322" s="276"/>
      <c r="AB322" s="278"/>
    </row>
    <row r="323" spans="1:28" s="277" customFormat="1" ht="20">
      <c r="A323" s="216"/>
      <c r="B323" s="217"/>
      <c r="C323" s="221"/>
      <c r="D323" s="283"/>
      <c r="E323" s="217"/>
      <c r="F323" s="217"/>
      <c r="G323" s="217"/>
      <c r="H323" s="218"/>
      <c r="I323" s="219"/>
      <c r="J323" s="219"/>
      <c r="K323" s="273"/>
      <c r="L323" s="273"/>
      <c r="M323" s="273"/>
      <c r="N323" s="273"/>
      <c r="O323" s="273"/>
      <c r="P323" s="220"/>
      <c r="Q323" s="274"/>
      <c r="R323" s="217"/>
      <c r="S323" s="225"/>
      <c r="T323" s="225"/>
      <c r="U323" s="241"/>
      <c r="V323" s="275"/>
      <c r="W323" s="276"/>
      <c r="X323" s="276"/>
      <c r="Y323" s="276"/>
      <c r="Z323" s="276"/>
      <c r="AB323" s="278"/>
    </row>
    <row r="324" spans="1:28" s="277" customFormat="1" ht="20">
      <c r="A324" s="216"/>
      <c r="B324" s="217"/>
      <c r="C324" s="221"/>
      <c r="D324" s="283"/>
      <c r="E324" s="217"/>
      <c r="F324" s="217"/>
      <c r="G324" s="217"/>
      <c r="H324" s="218"/>
      <c r="I324" s="219"/>
      <c r="J324" s="219"/>
      <c r="K324" s="273"/>
      <c r="L324" s="273"/>
      <c r="M324" s="273"/>
      <c r="N324" s="273"/>
      <c r="O324" s="273"/>
      <c r="P324" s="220"/>
      <c r="Q324" s="274"/>
      <c r="R324" s="217"/>
      <c r="S324" s="225"/>
      <c r="T324" s="225"/>
      <c r="U324" s="241"/>
      <c r="V324" s="275"/>
      <c r="W324" s="276"/>
      <c r="X324" s="276"/>
      <c r="Y324" s="276"/>
      <c r="Z324" s="276"/>
      <c r="AB324" s="278"/>
    </row>
    <row r="325" spans="1:28" s="277" customFormat="1" ht="20">
      <c r="A325" s="216"/>
      <c r="B325" s="217"/>
      <c r="C325" s="221"/>
      <c r="D325" s="283"/>
      <c r="E325" s="217"/>
      <c r="F325" s="217"/>
      <c r="G325" s="217"/>
      <c r="H325" s="218"/>
      <c r="I325" s="219"/>
      <c r="J325" s="219"/>
      <c r="K325" s="273"/>
      <c r="L325" s="273"/>
      <c r="M325" s="273"/>
      <c r="N325" s="273"/>
      <c r="O325" s="273"/>
      <c r="P325" s="220"/>
      <c r="Q325" s="274"/>
      <c r="R325" s="217"/>
      <c r="S325" s="225"/>
      <c r="T325" s="225"/>
      <c r="U325" s="241"/>
      <c r="V325" s="275"/>
      <c r="W325" s="276"/>
      <c r="X325" s="276"/>
      <c r="Y325" s="276"/>
      <c r="Z325" s="276"/>
      <c r="AB325" s="278"/>
    </row>
    <row r="326" spans="1:28" s="277" customFormat="1" ht="20">
      <c r="A326" s="216"/>
      <c r="B326" s="217"/>
      <c r="C326" s="221"/>
      <c r="D326" s="283"/>
      <c r="E326" s="217"/>
      <c r="F326" s="217"/>
      <c r="G326" s="217"/>
      <c r="H326" s="218"/>
      <c r="I326" s="219"/>
      <c r="J326" s="219"/>
      <c r="K326" s="273"/>
      <c r="L326" s="273"/>
      <c r="M326" s="273"/>
      <c r="N326" s="273"/>
      <c r="O326" s="273"/>
      <c r="P326" s="220"/>
      <c r="Q326" s="274"/>
      <c r="R326" s="217"/>
      <c r="S326" s="225"/>
      <c r="T326" s="225"/>
      <c r="U326" s="241"/>
      <c r="V326" s="275"/>
      <c r="W326" s="276"/>
      <c r="X326" s="276"/>
      <c r="Y326" s="276"/>
      <c r="Z326" s="276"/>
      <c r="AB326" s="278"/>
    </row>
    <row r="327" spans="1:28" s="277" customFormat="1" ht="20">
      <c r="A327" s="216"/>
      <c r="B327" s="217"/>
      <c r="C327" s="221"/>
      <c r="D327" s="283"/>
      <c r="E327" s="217"/>
      <c r="F327" s="217"/>
      <c r="G327" s="217"/>
      <c r="H327" s="218"/>
      <c r="I327" s="219"/>
      <c r="J327" s="219"/>
      <c r="K327" s="273"/>
      <c r="L327" s="273"/>
      <c r="M327" s="273"/>
      <c r="N327" s="273"/>
      <c r="O327" s="273"/>
      <c r="P327" s="220"/>
      <c r="Q327" s="274"/>
      <c r="R327" s="217"/>
      <c r="S327" s="225"/>
      <c r="T327" s="225"/>
      <c r="U327" s="241"/>
      <c r="V327" s="275"/>
      <c r="W327" s="276"/>
      <c r="X327" s="276"/>
      <c r="Y327" s="276"/>
      <c r="Z327" s="276"/>
      <c r="AB327" s="278"/>
    </row>
    <row r="328" spans="1:28" s="277" customFormat="1" ht="20">
      <c r="A328" s="216"/>
      <c r="B328" s="217"/>
      <c r="C328" s="221"/>
      <c r="D328" s="283"/>
      <c r="E328" s="217"/>
      <c r="F328" s="217"/>
      <c r="G328" s="217"/>
      <c r="H328" s="218"/>
      <c r="I328" s="219"/>
      <c r="J328" s="219"/>
      <c r="K328" s="273"/>
      <c r="L328" s="273"/>
      <c r="M328" s="273"/>
      <c r="N328" s="273"/>
      <c r="O328" s="273"/>
      <c r="P328" s="220"/>
      <c r="Q328" s="274"/>
      <c r="R328" s="217"/>
      <c r="S328" s="225"/>
      <c r="T328" s="225"/>
      <c r="U328" s="241"/>
      <c r="V328" s="275"/>
      <c r="W328" s="276"/>
      <c r="X328" s="276"/>
      <c r="Y328" s="276"/>
      <c r="Z328" s="276"/>
      <c r="AB328" s="278"/>
    </row>
    <row r="329" spans="1:28" s="277" customFormat="1" ht="20">
      <c r="A329" s="216"/>
      <c r="B329" s="217"/>
      <c r="C329" s="221"/>
      <c r="D329" s="283"/>
      <c r="E329" s="217"/>
      <c r="F329" s="217"/>
      <c r="G329" s="217"/>
      <c r="H329" s="218"/>
      <c r="I329" s="219"/>
      <c r="J329" s="219"/>
      <c r="K329" s="273"/>
      <c r="L329" s="273"/>
      <c r="M329" s="273"/>
      <c r="N329" s="273"/>
      <c r="O329" s="273"/>
      <c r="P329" s="220"/>
      <c r="Q329" s="274"/>
      <c r="R329" s="217"/>
      <c r="S329" s="225"/>
      <c r="T329" s="225"/>
      <c r="U329" s="241"/>
      <c r="V329" s="275"/>
      <c r="W329" s="276"/>
      <c r="X329" s="276"/>
      <c r="Y329" s="276"/>
      <c r="Z329" s="276"/>
      <c r="AB329" s="278"/>
    </row>
    <row r="330" spans="1:28" s="277" customFormat="1" ht="20">
      <c r="A330" s="216"/>
      <c r="B330" s="217"/>
      <c r="C330" s="221"/>
      <c r="D330" s="283"/>
      <c r="E330" s="217"/>
      <c r="F330" s="217"/>
      <c r="G330" s="217"/>
      <c r="H330" s="218"/>
      <c r="I330" s="219"/>
      <c r="J330" s="219"/>
      <c r="K330" s="273"/>
      <c r="L330" s="273"/>
      <c r="M330" s="273"/>
      <c r="N330" s="273"/>
      <c r="O330" s="273"/>
      <c r="P330" s="220"/>
      <c r="Q330" s="274"/>
      <c r="R330" s="217"/>
      <c r="S330" s="225"/>
      <c r="T330" s="225"/>
      <c r="U330" s="241"/>
      <c r="V330" s="275"/>
      <c r="W330" s="276"/>
      <c r="X330" s="276"/>
      <c r="Y330" s="276"/>
      <c r="Z330" s="276"/>
      <c r="AB330" s="278"/>
    </row>
    <row r="331" spans="1:28" s="277" customFormat="1" ht="20">
      <c r="A331" s="216"/>
      <c r="B331" s="217"/>
      <c r="C331" s="221"/>
      <c r="D331" s="283"/>
      <c r="E331" s="217"/>
      <c r="F331" s="217"/>
      <c r="G331" s="217"/>
      <c r="H331" s="218"/>
      <c r="I331" s="219"/>
      <c r="J331" s="219"/>
      <c r="K331" s="273"/>
      <c r="L331" s="273"/>
      <c r="M331" s="273"/>
      <c r="N331" s="273"/>
      <c r="O331" s="273"/>
      <c r="P331" s="220"/>
      <c r="Q331" s="274"/>
      <c r="R331" s="217"/>
      <c r="S331" s="225"/>
      <c r="T331" s="225"/>
      <c r="U331" s="241"/>
      <c r="V331" s="275"/>
      <c r="W331" s="276"/>
      <c r="X331" s="276"/>
      <c r="Y331" s="276"/>
      <c r="Z331" s="276"/>
      <c r="AB331" s="278"/>
    </row>
    <row r="332" spans="1:28" s="277" customFormat="1" ht="20">
      <c r="A332" s="216"/>
      <c r="B332" s="217"/>
      <c r="C332" s="221"/>
      <c r="D332" s="283"/>
      <c r="E332" s="217"/>
      <c r="F332" s="217"/>
      <c r="G332" s="217"/>
      <c r="H332" s="218"/>
      <c r="I332" s="219"/>
      <c r="J332" s="219"/>
      <c r="K332" s="273"/>
      <c r="L332" s="273"/>
      <c r="M332" s="273"/>
      <c r="N332" s="273"/>
      <c r="O332" s="273"/>
      <c r="P332" s="220"/>
      <c r="Q332" s="274"/>
      <c r="R332" s="217"/>
      <c r="S332" s="225"/>
      <c r="T332" s="225"/>
      <c r="U332" s="241"/>
      <c r="V332" s="275"/>
      <c r="W332" s="276"/>
      <c r="X332" s="276"/>
      <c r="Y332" s="276"/>
      <c r="Z332" s="276"/>
      <c r="AB332" s="278"/>
    </row>
    <row r="333" spans="1:28" s="277" customFormat="1" ht="20">
      <c r="A333" s="216"/>
      <c r="B333" s="217"/>
      <c r="C333" s="221"/>
      <c r="D333" s="283"/>
      <c r="E333" s="217"/>
      <c r="F333" s="217"/>
      <c r="G333" s="217"/>
      <c r="H333" s="218"/>
      <c r="I333" s="219"/>
      <c r="J333" s="219"/>
      <c r="K333" s="273"/>
      <c r="L333" s="273"/>
      <c r="M333" s="273"/>
      <c r="N333" s="273"/>
      <c r="O333" s="273"/>
      <c r="P333" s="220"/>
      <c r="Q333" s="274"/>
      <c r="R333" s="217"/>
      <c r="S333" s="225"/>
      <c r="T333" s="225"/>
      <c r="U333" s="241"/>
      <c r="V333" s="275"/>
      <c r="W333" s="276"/>
      <c r="X333" s="276"/>
      <c r="Y333" s="276"/>
      <c r="Z333" s="276"/>
      <c r="AB333" s="278"/>
    </row>
    <row r="334" spans="1:28" s="277" customFormat="1" ht="20">
      <c r="A334" s="216"/>
      <c r="B334" s="217"/>
      <c r="C334" s="221"/>
      <c r="D334" s="283"/>
      <c r="E334" s="217"/>
      <c r="F334" s="217"/>
      <c r="G334" s="217"/>
      <c r="H334" s="218"/>
      <c r="I334" s="219"/>
      <c r="J334" s="219"/>
      <c r="K334" s="273"/>
      <c r="L334" s="273"/>
      <c r="M334" s="273"/>
      <c r="N334" s="273"/>
      <c r="O334" s="273"/>
      <c r="P334" s="220"/>
      <c r="Q334" s="274"/>
      <c r="R334" s="217"/>
      <c r="S334" s="225"/>
      <c r="T334" s="225"/>
      <c r="U334" s="241"/>
      <c r="V334" s="275"/>
      <c r="W334" s="276"/>
      <c r="X334" s="276"/>
      <c r="Y334" s="276"/>
      <c r="Z334" s="276"/>
      <c r="AB334" s="278"/>
    </row>
    <row r="335" spans="1:28" s="277" customFormat="1" ht="20">
      <c r="A335" s="216"/>
      <c r="B335" s="217"/>
      <c r="C335" s="221"/>
      <c r="D335" s="283"/>
      <c r="E335" s="217"/>
      <c r="F335" s="217"/>
      <c r="G335" s="217"/>
      <c r="H335" s="218"/>
      <c r="I335" s="219"/>
      <c r="J335" s="219"/>
      <c r="K335" s="273"/>
      <c r="L335" s="273"/>
      <c r="M335" s="273"/>
      <c r="N335" s="273"/>
      <c r="O335" s="273"/>
      <c r="P335" s="220"/>
      <c r="Q335" s="274"/>
      <c r="R335" s="217"/>
      <c r="S335" s="225"/>
      <c r="T335" s="225"/>
      <c r="U335" s="241"/>
      <c r="V335" s="275"/>
      <c r="W335" s="276"/>
      <c r="X335" s="276"/>
      <c r="Y335" s="276"/>
      <c r="Z335" s="276"/>
      <c r="AB335" s="278"/>
    </row>
    <row r="336" spans="1:28" s="277" customFormat="1" ht="20">
      <c r="A336" s="216"/>
      <c r="B336" s="217"/>
      <c r="C336" s="221"/>
      <c r="D336" s="283"/>
      <c r="E336" s="217"/>
      <c r="F336" s="217"/>
      <c r="G336" s="217"/>
      <c r="H336" s="218"/>
      <c r="I336" s="219"/>
      <c r="J336" s="219"/>
      <c r="K336" s="273"/>
      <c r="L336" s="273"/>
      <c r="M336" s="273"/>
      <c r="N336" s="273"/>
      <c r="O336" s="273"/>
      <c r="P336" s="220"/>
      <c r="Q336" s="274"/>
      <c r="R336" s="217"/>
      <c r="S336" s="225"/>
      <c r="T336" s="225"/>
      <c r="U336" s="241"/>
      <c r="V336" s="275"/>
      <c r="W336" s="276"/>
      <c r="X336" s="276"/>
      <c r="Y336" s="276"/>
      <c r="Z336" s="276"/>
      <c r="AB336" s="278"/>
    </row>
    <row r="337" spans="1:28" s="277" customFormat="1" ht="20">
      <c r="A337" s="216"/>
      <c r="B337" s="217"/>
      <c r="C337" s="221"/>
      <c r="D337" s="283"/>
      <c r="E337" s="217"/>
      <c r="F337" s="217"/>
      <c r="G337" s="217"/>
      <c r="H337" s="218"/>
      <c r="I337" s="219"/>
      <c r="J337" s="219"/>
      <c r="K337" s="273"/>
      <c r="L337" s="273"/>
      <c r="M337" s="273"/>
      <c r="N337" s="273"/>
      <c r="O337" s="273"/>
      <c r="P337" s="220"/>
      <c r="Q337" s="274"/>
      <c r="R337" s="217"/>
      <c r="S337" s="225"/>
      <c r="T337" s="225"/>
      <c r="U337" s="241"/>
      <c r="V337" s="275"/>
      <c r="W337" s="276"/>
      <c r="X337" s="276"/>
      <c r="Y337" s="276"/>
      <c r="Z337" s="276"/>
      <c r="AB337" s="278"/>
    </row>
    <row r="338" spans="1:28" s="277" customFormat="1" ht="20">
      <c r="A338" s="216"/>
      <c r="B338" s="217"/>
      <c r="C338" s="221"/>
      <c r="D338" s="283"/>
      <c r="E338" s="217"/>
      <c r="F338" s="217"/>
      <c r="G338" s="217"/>
      <c r="H338" s="218"/>
      <c r="I338" s="219"/>
      <c r="J338" s="219"/>
      <c r="K338" s="273"/>
      <c r="L338" s="273"/>
      <c r="M338" s="273"/>
      <c r="N338" s="273"/>
      <c r="O338" s="273"/>
      <c r="P338" s="220"/>
      <c r="Q338" s="274"/>
      <c r="R338" s="217"/>
      <c r="S338" s="225"/>
      <c r="T338" s="225"/>
      <c r="U338" s="241"/>
      <c r="V338" s="275"/>
      <c r="W338" s="276"/>
      <c r="X338" s="276"/>
      <c r="Y338" s="276"/>
      <c r="Z338" s="276"/>
      <c r="AB338" s="278"/>
    </row>
    <row r="339" spans="1:28" s="277" customFormat="1" ht="20">
      <c r="A339" s="216"/>
      <c r="B339" s="217"/>
      <c r="C339" s="221"/>
      <c r="D339" s="283"/>
      <c r="E339" s="217"/>
      <c r="F339" s="217"/>
      <c r="G339" s="217"/>
      <c r="H339" s="218"/>
      <c r="I339" s="219"/>
      <c r="J339" s="219"/>
      <c r="K339" s="273"/>
      <c r="L339" s="273"/>
      <c r="M339" s="273"/>
      <c r="N339" s="273"/>
      <c r="O339" s="273"/>
      <c r="P339" s="220"/>
      <c r="Q339" s="274"/>
      <c r="R339" s="217"/>
      <c r="S339" s="225"/>
      <c r="T339" s="225"/>
      <c r="U339" s="241"/>
      <c r="V339" s="275"/>
      <c r="W339" s="276"/>
      <c r="X339" s="276"/>
      <c r="Y339" s="276"/>
      <c r="Z339" s="276"/>
      <c r="AB339" s="278"/>
    </row>
    <row r="340" spans="1:28" s="277" customFormat="1" ht="20">
      <c r="A340" s="216"/>
      <c r="B340" s="217"/>
      <c r="C340" s="221"/>
      <c r="D340" s="283"/>
      <c r="E340" s="217"/>
      <c r="F340" s="217"/>
      <c r="G340" s="217"/>
      <c r="H340" s="218"/>
      <c r="I340" s="219"/>
      <c r="J340" s="219"/>
      <c r="K340" s="273"/>
      <c r="L340" s="273"/>
      <c r="M340" s="273"/>
      <c r="N340" s="273"/>
      <c r="O340" s="273"/>
      <c r="P340" s="220"/>
      <c r="Q340" s="274"/>
      <c r="R340" s="217"/>
      <c r="S340" s="225"/>
      <c r="T340" s="225"/>
      <c r="U340" s="241"/>
      <c r="V340" s="275"/>
      <c r="W340" s="276"/>
      <c r="X340" s="276"/>
      <c r="Y340" s="276"/>
      <c r="Z340" s="276"/>
      <c r="AB340" s="278"/>
    </row>
    <row r="341" spans="1:28" s="277" customFormat="1" ht="20">
      <c r="A341" s="216"/>
      <c r="B341" s="217"/>
      <c r="C341" s="221"/>
      <c r="D341" s="283"/>
      <c r="E341" s="217"/>
      <c r="F341" s="217"/>
      <c r="G341" s="217"/>
      <c r="H341" s="218"/>
      <c r="I341" s="219"/>
      <c r="J341" s="219"/>
      <c r="K341" s="273"/>
      <c r="L341" s="273"/>
      <c r="M341" s="273"/>
      <c r="N341" s="273"/>
      <c r="O341" s="273"/>
      <c r="P341" s="220"/>
      <c r="Q341" s="274"/>
      <c r="R341" s="217"/>
      <c r="S341" s="225"/>
      <c r="T341" s="225"/>
      <c r="U341" s="241"/>
      <c r="V341" s="275"/>
      <c r="W341" s="276"/>
      <c r="X341" s="276"/>
      <c r="Y341" s="276"/>
      <c r="Z341" s="276"/>
      <c r="AB341" s="278"/>
    </row>
    <row r="342" spans="1:28" s="277" customFormat="1" ht="20">
      <c r="A342" s="216"/>
      <c r="B342" s="217"/>
      <c r="C342" s="221"/>
      <c r="D342" s="283"/>
      <c r="E342" s="217"/>
      <c r="F342" s="217"/>
      <c r="G342" s="217"/>
      <c r="H342" s="218"/>
      <c r="I342" s="219"/>
      <c r="J342" s="219"/>
      <c r="K342" s="273"/>
      <c r="L342" s="273"/>
      <c r="M342" s="273"/>
      <c r="N342" s="273"/>
      <c r="O342" s="273"/>
      <c r="P342" s="220"/>
      <c r="Q342" s="274"/>
      <c r="R342" s="217"/>
      <c r="S342" s="225"/>
      <c r="T342" s="225"/>
      <c r="U342" s="241"/>
      <c r="V342" s="275"/>
      <c r="W342" s="276"/>
      <c r="X342" s="276"/>
      <c r="Y342" s="276"/>
      <c r="Z342" s="276"/>
      <c r="AB342" s="278"/>
    </row>
    <row r="343" spans="1:28" s="277" customFormat="1" ht="20">
      <c r="A343" s="216"/>
      <c r="B343" s="217"/>
      <c r="C343" s="221"/>
      <c r="D343" s="283"/>
      <c r="E343" s="217"/>
      <c r="F343" s="217"/>
      <c r="G343" s="217"/>
      <c r="H343" s="218"/>
      <c r="I343" s="219"/>
      <c r="J343" s="219"/>
      <c r="K343" s="273"/>
      <c r="L343" s="273"/>
      <c r="M343" s="273"/>
      <c r="N343" s="273"/>
      <c r="O343" s="273"/>
      <c r="P343" s="220"/>
      <c r="Q343" s="274"/>
      <c r="R343" s="217"/>
      <c r="S343" s="225"/>
      <c r="T343" s="225"/>
      <c r="U343" s="241"/>
      <c r="V343" s="275"/>
      <c r="W343" s="276"/>
      <c r="X343" s="276"/>
      <c r="Y343" s="276"/>
      <c r="Z343" s="276"/>
      <c r="AB343" s="278"/>
    </row>
    <row r="344" spans="1:28" s="277" customFormat="1" ht="20">
      <c r="A344" s="216"/>
      <c r="B344" s="217"/>
      <c r="C344" s="221"/>
      <c r="D344" s="283"/>
      <c r="E344" s="217"/>
      <c r="F344" s="217"/>
      <c r="G344" s="217"/>
      <c r="H344" s="218"/>
      <c r="I344" s="219"/>
      <c r="J344" s="219"/>
      <c r="K344" s="273"/>
      <c r="L344" s="273"/>
      <c r="M344" s="273"/>
      <c r="N344" s="273"/>
      <c r="O344" s="273"/>
      <c r="P344" s="220"/>
      <c r="Q344" s="274"/>
      <c r="R344" s="217"/>
      <c r="S344" s="225"/>
      <c r="T344" s="225"/>
      <c r="U344" s="241"/>
      <c r="V344" s="275"/>
      <c r="W344" s="276"/>
      <c r="X344" s="276"/>
      <c r="Y344" s="276"/>
      <c r="Z344" s="276"/>
      <c r="AB344" s="278"/>
    </row>
    <row r="345" spans="1:28" s="277" customFormat="1" ht="20">
      <c r="A345" s="216"/>
      <c r="B345" s="217"/>
      <c r="C345" s="221"/>
      <c r="D345" s="283"/>
      <c r="E345" s="217"/>
      <c r="F345" s="217"/>
      <c r="G345" s="217"/>
      <c r="H345" s="218"/>
      <c r="I345" s="219"/>
      <c r="J345" s="219"/>
      <c r="K345" s="273"/>
      <c r="L345" s="273"/>
      <c r="M345" s="273"/>
      <c r="N345" s="273"/>
      <c r="O345" s="273"/>
      <c r="P345" s="220"/>
      <c r="Q345" s="274"/>
      <c r="R345" s="217"/>
      <c r="S345" s="225"/>
      <c r="T345" s="225"/>
      <c r="U345" s="241"/>
      <c r="V345" s="275"/>
      <c r="W345" s="276"/>
      <c r="X345" s="276"/>
      <c r="Y345" s="276"/>
      <c r="Z345" s="276"/>
      <c r="AB345" s="278"/>
    </row>
    <row r="346" spans="1:28" s="277" customFormat="1" ht="20">
      <c r="A346" s="216"/>
      <c r="B346" s="217"/>
      <c r="C346" s="221"/>
      <c r="D346" s="283"/>
      <c r="E346" s="217"/>
      <c r="F346" s="217"/>
      <c r="G346" s="217"/>
      <c r="H346" s="218"/>
      <c r="I346" s="219"/>
      <c r="J346" s="219"/>
      <c r="K346" s="273"/>
      <c r="L346" s="273"/>
      <c r="M346" s="273"/>
      <c r="N346" s="273"/>
      <c r="O346" s="273"/>
      <c r="P346" s="220"/>
      <c r="Q346" s="274"/>
      <c r="R346" s="217"/>
      <c r="S346" s="225"/>
      <c r="T346" s="225"/>
      <c r="U346" s="241"/>
      <c r="V346" s="275"/>
      <c r="W346" s="276"/>
      <c r="X346" s="276"/>
      <c r="Y346" s="276"/>
      <c r="Z346" s="276"/>
      <c r="AB346" s="278"/>
    </row>
    <row r="347" spans="1:28" s="277" customFormat="1" ht="20">
      <c r="A347" s="216"/>
      <c r="B347" s="217"/>
      <c r="C347" s="221"/>
      <c r="D347" s="283"/>
      <c r="E347" s="217"/>
      <c r="F347" s="217"/>
      <c r="G347" s="217"/>
      <c r="H347" s="218"/>
      <c r="I347" s="219"/>
      <c r="J347" s="219"/>
      <c r="K347" s="273"/>
      <c r="L347" s="273"/>
      <c r="M347" s="273"/>
      <c r="N347" s="273"/>
      <c r="O347" s="273"/>
      <c r="P347" s="220"/>
      <c r="Q347" s="274"/>
      <c r="R347" s="217"/>
      <c r="S347" s="225"/>
      <c r="T347" s="225"/>
      <c r="U347" s="241"/>
      <c r="V347" s="275"/>
      <c r="W347" s="276"/>
      <c r="X347" s="276"/>
      <c r="Y347" s="276"/>
      <c r="Z347" s="276"/>
      <c r="AB347" s="278"/>
    </row>
    <row r="348" spans="1:28" s="277" customFormat="1" ht="20">
      <c r="A348" s="216"/>
      <c r="B348" s="217"/>
      <c r="C348" s="221"/>
      <c r="D348" s="283"/>
      <c r="E348" s="217"/>
      <c r="F348" s="217"/>
      <c r="G348" s="217"/>
      <c r="H348" s="218"/>
      <c r="I348" s="219"/>
      <c r="J348" s="219"/>
      <c r="K348" s="273"/>
      <c r="L348" s="273"/>
      <c r="M348" s="273"/>
      <c r="N348" s="273"/>
      <c r="O348" s="273"/>
      <c r="P348" s="220"/>
      <c r="Q348" s="274"/>
      <c r="R348" s="217"/>
      <c r="S348" s="225"/>
      <c r="T348" s="225"/>
      <c r="U348" s="241"/>
      <c r="V348" s="275"/>
      <c r="W348" s="276"/>
      <c r="X348" s="276"/>
      <c r="Y348" s="276"/>
      <c r="Z348" s="276"/>
      <c r="AB348" s="278"/>
    </row>
    <row r="349" spans="1:28" s="277" customFormat="1" ht="20">
      <c r="A349" s="216"/>
      <c r="B349" s="217"/>
      <c r="C349" s="221"/>
      <c r="D349" s="283"/>
      <c r="E349" s="217"/>
      <c r="F349" s="217"/>
      <c r="G349" s="217"/>
      <c r="H349" s="218"/>
      <c r="I349" s="219"/>
      <c r="J349" s="219"/>
      <c r="K349" s="273"/>
      <c r="L349" s="273"/>
      <c r="M349" s="273"/>
      <c r="N349" s="273"/>
      <c r="O349" s="273"/>
      <c r="P349" s="220"/>
      <c r="Q349" s="274"/>
      <c r="R349" s="217"/>
      <c r="S349" s="225"/>
      <c r="T349" s="225"/>
      <c r="U349" s="241"/>
      <c r="V349" s="275"/>
      <c r="W349" s="276"/>
      <c r="X349" s="276"/>
      <c r="Y349" s="276"/>
      <c r="Z349" s="276"/>
      <c r="AB349" s="278"/>
    </row>
    <row r="350" spans="1:28" s="277" customFormat="1" ht="20">
      <c r="A350" s="216"/>
      <c r="B350" s="217"/>
      <c r="C350" s="221"/>
      <c r="D350" s="283"/>
      <c r="E350" s="217"/>
      <c r="F350" s="217"/>
      <c r="G350" s="217"/>
      <c r="H350" s="218"/>
      <c r="I350" s="219"/>
      <c r="J350" s="219"/>
      <c r="K350" s="273"/>
      <c r="L350" s="273"/>
      <c r="M350" s="273"/>
      <c r="N350" s="273"/>
      <c r="O350" s="273"/>
      <c r="P350" s="220"/>
      <c r="Q350" s="274"/>
      <c r="R350" s="217"/>
      <c r="S350" s="225"/>
      <c r="T350" s="225"/>
      <c r="U350" s="241"/>
      <c r="V350" s="275"/>
      <c r="W350" s="276"/>
      <c r="X350" s="276"/>
      <c r="Y350" s="276"/>
      <c r="Z350" s="276"/>
      <c r="AB350" s="278"/>
    </row>
    <row r="351" spans="1:28" s="277" customFormat="1" ht="20">
      <c r="A351" s="216"/>
      <c r="B351" s="217"/>
      <c r="C351" s="221"/>
      <c r="D351" s="283"/>
      <c r="E351" s="217"/>
      <c r="F351" s="217"/>
      <c r="G351" s="217"/>
      <c r="H351" s="218"/>
      <c r="I351" s="219"/>
      <c r="J351" s="219"/>
      <c r="K351" s="273"/>
      <c r="L351" s="273"/>
      <c r="M351" s="273"/>
      <c r="N351" s="273"/>
      <c r="O351" s="273"/>
      <c r="P351" s="220"/>
      <c r="Q351" s="274"/>
      <c r="R351" s="217"/>
      <c r="S351" s="225"/>
      <c r="T351" s="225"/>
      <c r="U351" s="241"/>
      <c r="V351" s="275"/>
      <c r="W351" s="276"/>
      <c r="X351" s="276"/>
      <c r="Y351" s="276"/>
      <c r="Z351" s="276"/>
      <c r="AB351" s="278"/>
    </row>
    <row r="352" spans="1:28" s="277" customFormat="1" ht="20">
      <c r="A352" s="216"/>
      <c r="B352" s="217"/>
      <c r="C352" s="221"/>
      <c r="D352" s="283"/>
      <c r="E352" s="217"/>
      <c r="F352" s="217"/>
      <c r="G352" s="217"/>
      <c r="H352" s="218"/>
      <c r="I352" s="219"/>
      <c r="J352" s="219"/>
      <c r="K352" s="273"/>
      <c r="L352" s="273"/>
      <c r="M352" s="273"/>
      <c r="N352" s="273"/>
      <c r="O352" s="273"/>
      <c r="P352" s="220"/>
      <c r="Q352" s="274"/>
      <c r="R352" s="217"/>
      <c r="S352" s="225"/>
      <c r="T352" s="225"/>
      <c r="U352" s="241"/>
      <c r="V352" s="275"/>
      <c r="W352" s="276"/>
      <c r="X352" s="276"/>
      <c r="Y352" s="276"/>
      <c r="Z352" s="276"/>
      <c r="AB352" s="278"/>
    </row>
    <row r="353" spans="1:28" s="277" customFormat="1" ht="20">
      <c r="A353" s="216"/>
      <c r="B353" s="217"/>
      <c r="C353" s="221"/>
      <c r="D353" s="283"/>
      <c r="E353" s="217"/>
      <c r="F353" s="217"/>
      <c r="G353" s="217"/>
      <c r="H353" s="218"/>
      <c r="I353" s="219"/>
      <c r="J353" s="219"/>
      <c r="K353" s="273"/>
      <c r="L353" s="273"/>
      <c r="M353" s="273"/>
      <c r="N353" s="273"/>
      <c r="O353" s="273"/>
      <c r="P353" s="220"/>
      <c r="Q353" s="274"/>
      <c r="R353" s="217"/>
      <c r="S353" s="225"/>
      <c r="T353" s="225"/>
      <c r="U353" s="241"/>
      <c r="V353" s="275"/>
      <c r="W353" s="276"/>
      <c r="X353" s="276"/>
      <c r="Y353" s="276"/>
      <c r="Z353" s="276"/>
      <c r="AB353" s="278"/>
    </row>
    <row r="354" spans="1:28" s="277" customFormat="1" ht="20">
      <c r="A354" s="216"/>
      <c r="B354" s="217"/>
      <c r="C354" s="221"/>
      <c r="D354" s="283"/>
      <c r="E354" s="217"/>
      <c r="F354" s="217"/>
      <c r="G354" s="217"/>
      <c r="H354" s="218"/>
      <c r="I354" s="219"/>
      <c r="J354" s="219"/>
      <c r="K354" s="273"/>
      <c r="L354" s="273"/>
      <c r="M354" s="273"/>
      <c r="N354" s="273"/>
      <c r="O354" s="273"/>
      <c r="P354" s="220"/>
      <c r="Q354" s="274"/>
      <c r="R354" s="217"/>
      <c r="S354" s="225"/>
      <c r="T354" s="225"/>
      <c r="U354" s="241"/>
      <c r="V354" s="275"/>
      <c r="W354" s="276"/>
      <c r="X354" s="276"/>
      <c r="Y354" s="276"/>
      <c r="Z354" s="276"/>
      <c r="AB354" s="278"/>
    </row>
    <row r="355" spans="1:28" s="277" customFormat="1" ht="20">
      <c r="A355" s="216"/>
      <c r="B355" s="217"/>
      <c r="C355" s="221"/>
      <c r="D355" s="283"/>
      <c r="E355" s="217"/>
      <c r="F355" s="217"/>
      <c r="G355" s="217"/>
      <c r="H355" s="218"/>
      <c r="I355" s="219"/>
      <c r="J355" s="219"/>
      <c r="K355" s="273"/>
      <c r="L355" s="273"/>
      <c r="M355" s="273"/>
      <c r="N355" s="273"/>
      <c r="O355" s="273"/>
      <c r="P355" s="220"/>
      <c r="Q355" s="274"/>
      <c r="R355" s="217"/>
      <c r="S355" s="225"/>
      <c r="T355" s="225"/>
      <c r="U355" s="241"/>
      <c r="V355" s="275"/>
      <c r="W355" s="276"/>
      <c r="X355" s="276"/>
      <c r="Y355" s="276"/>
      <c r="Z355" s="276"/>
      <c r="AB355" s="278"/>
    </row>
    <row r="356" spans="1:28" s="277" customFormat="1" ht="20">
      <c r="A356" s="216"/>
      <c r="B356" s="217"/>
      <c r="C356" s="221"/>
      <c r="D356" s="283"/>
      <c r="E356" s="217"/>
      <c r="F356" s="217"/>
      <c r="G356" s="217"/>
      <c r="H356" s="218"/>
      <c r="I356" s="219"/>
      <c r="J356" s="219"/>
      <c r="K356" s="273"/>
      <c r="L356" s="273"/>
      <c r="M356" s="273"/>
      <c r="N356" s="273"/>
      <c r="O356" s="273"/>
      <c r="P356" s="220"/>
      <c r="Q356" s="274"/>
      <c r="R356" s="217"/>
      <c r="S356" s="225"/>
      <c r="T356" s="225"/>
      <c r="U356" s="241"/>
      <c r="V356" s="275"/>
      <c r="W356" s="276"/>
      <c r="X356" s="276"/>
      <c r="Y356" s="276"/>
      <c r="Z356" s="276"/>
      <c r="AB356" s="278"/>
    </row>
    <row r="357" spans="1:28" s="277" customFormat="1" ht="20">
      <c r="A357" s="216"/>
      <c r="B357" s="217"/>
      <c r="C357" s="221"/>
      <c r="D357" s="283"/>
      <c r="E357" s="217"/>
      <c r="F357" s="217"/>
      <c r="G357" s="217"/>
      <c r="H357" s="218"/>
      <c r="I357" s="219"/>
      <c r="J357" s="219"/>
      <c r="K357" s="273"/>
      <c r="L357" s="273"/>
      <c r="M357" s="273"/>
      <c r="N357" s="273"/>
      <c r="O357" s="273"/>
      <c r="P357" s="220"/>
      <c r="Q357" s="274"/>
      <c r="R357" s="217"/>
      <c r="S357" s="225"/>
      <c r="T357" s="225"/>
      <c r="U357" s="241"/>
      <c r="V357" s="275"/>
      <c r="W357" s="276"/>
      <c r="X357" s="276"/>
      <c r="Y357" s="276"/>
      <c r="Z357" s="276"/>
      <c r="AB357" s="278"/>
    </row>
    <row r="358" spans="1:28" s="277" customFormat="1" ht="20">
      <c r="A358" s="216"/>
      <c r="B358" s="217"/>
      <c r="C358" s="221"/>
      <c r="D358" s="283"/>
      <c r="E358" s="217"/>
      <c r="F358" s="217"/>
      <c r="G358" s="217"/>
      <c r="H358" s="218"/>
      <c r="I358" s="219"/>
      <c r="J358" s="219"/>
      <c r="K358" s="273"/>
      <c r="L358" s="273"/>
      <c r="M358" s="273"/>
      <c r="N358" s="273"/>
      <c r="O358" s="273"/>
      <c r="P358" s="220"/>
      <c r="Q358" s="274"/>
      <c r="R358" s="217"/>
      <c r="S358" s="225"/>
      <c r="T358" s="225"/>
      <c r="U358" s="241"/>
      <c r="V358" s="275"/>
      <c r="W358" s="276"/>
      <c r="X358" s="276"/>
      <c r="Y358" s="276"/>
      <c r="Z358" s="276"/>
      <c r="AB358" s="278"/>
    </row>
    <row r="359" spans="1:28" s="277" customFormat="1" ht="20">
      <c r="A359" s="216"/>
      <c r="B359" s="217"/>
      <c r="C359" s="221"/>
      <c r="D359" s="283"/>
      <c r="E359" s="217"/>
      <c r="F359" s="217"/>
      <c r="G359" s="217"/>
      <c r="H359" s="218"/>
      <c r="I359" s="219"/>
      <c r="J359" s="219"/>
      <c r="K359" s="273"/>
      <c r="L359" s="273"/>
      <c r="M359" s="273"/>
      <c r="N359" s="273"/>
      <c r="O359" s="273"/>
      <c r="P359" s="220"/>
      <c r="Q359" s="274"/>
      <c r="R359" s="217"/>
      <c r="S359" s="225"/>
      <c r="T359" s="225"/>
      <c r="U359" s="241"/>
      <c r="V359" s="275"/>
      <c r="W359" s="276"/>
      <c r="X359" s="276"/>
      <c r="Y359" s="276"/>
      <c r="Z359" s="276"/>
      <c r="AB359" s="278"/>
    </row>
    <row r="360" spans="1:28" s="277" customFormat="1" ht="20">
      <c r="A360" s="216"/>
      <c r="B360" s="217"/>
      <c r="C360" s="221"/>
      <c r="D360" s="283"/>
      <c r="E360" s="217"/>
      <c r="F360" s="217"/>
      <c r="G360" s="217"/>
      <c r="H360" s="218"/>
      <c r="I360" s="219"/>
      <c r="J360" s="219"/>
      <c r="K360" s="273"/>
      <c r="L360" s="273"/>
      <c r="M360" s="273"/>
      <c r="N360" s="273"/>
      <c r="O360" s="273"/>
      <c r="P360" s="220"/>
      <c r="Q360" s="274"/>
      <c r="R360" s="217"/>
      <c r="S360" s="225"/>
      <c r="T360" s="225"/>
      <c r="U360" s="241"/>
      <c r="V360" s="275"/>
      <c r="W360" s="276"/>
      <c r="X360" s="276"/>
      <c r="Y360" s="276"/>
      <c r="Z360" s="276"/>
      <c r="AB360" s="278"/>
    </row>
    <row r="361" spans="1:28" s="277" customFormat="1" ht="20">
      <c r="A361" s="216"/>
      <c r="B361" s="217"/>
      <c r="C361" s="221"/>
      <c r="D361" s="283"/>
      <c r="E361" s="217"/>
      <c r="F361" s="217"/>
      <c r="G361" s="217"/>
      <c r="H361" s="218"/>
      <c r="I361" s="219"/>
      <c r="J361" s="219"/>
      <c r="K361" s="273"/>
      <c r="L361" s="273"/>
      <c r="M361" s="273"/>
      <c r="N361" s="273"/>
      <c r="O361" s="273"/>
      <c r="P361" s="220"/>
      <c r="Q361" s="274"/>
      <c r="R361" s="217"/>
      <c r="S361" s="225"/>
      <c r="T361" s="225"/>
      <c r="U361" s="241"/>
      <c r="V361" s="275"/>
      <c r="W361" s="276"/>
      <c r="X361" s="276"/>
      <c r="Y361" s="276"/>
      <c r="Z361" s="276"/>
      <c r="AB361" s="278"/>
    </row>
    <row r="362" spans="1:28" s="277" customFormat="1" ht="20">
      <c r="A362" s="216"/>
      <c r="B362" s="217"/>
      <c r="C362" s="221"/>
      <c r="D362" s="283"/>
      <c r="E362" s="217"/>
      <c r="F362" s="217"/>
      <c r="G362" s="217"/>
      <c r="H362" s="218"/>
      <c r="I362" s="219"/>
      <c r="J362" s="219"/>
      <c r="K362" s="273"/>
      <c r="L362" s="273"/>
      <c r="M362" s="273"/>
      <c r="N362" s="273"/>
      <c r="O362" s="273"/>
      <c r="P362" s="220"/>
      <c r="Q362" s="274"/>
      <c r="R362" s="217"/>
      <c r="S362" s="225"/>
      <c r="T362" s="225"/>
      <c r="U362" s="241"/>
      <c r="V362" s="275"/>
      <c r="W362" s="276"/>
      <c r="X362" s="276"/>
      <c r="Y362" s="276"/>
      <c r="Z362" s="276"/>
      <c r="AB362" s="278"/>
    </row>
    <row r="363" spans="1:28" s="277" customFormat="1" ht="20">
      <c r="A363" s="216"/>
      <c r="B363" s="217"/>
      <c r="C363" s="221"/>
      <c r="D363" s="283"/>
      <c r="E363" s="217"/>
      <c r="F363" s="217"/>
      <c r="G363" s="217"/>
      <c r="H363" s="218"/>
      <c r="I363" s="219"/>
      <c r="J363" s="219"/>
      <c r="K363" s="273"/>
      <c r="L363" s="273"/>
      <c r="M363" s="273"/>
      <c r="N363" s="273"/>
      <c r="O363" s="273"/>
      <c r="P363" s="220"/>
      <c r="Q363" s="274"/>
      <c r="R363" s="217"/>
      <c r="S363" s="225"/>
      <c r="T363" s="225"/>
      <c r="U363" s="241"/>
      <c r="V363" s="275"/>
      <c r="W363" s="276"/>
      <c r="X363" s="276"/>
      <c r="Y363" s="276"/>
      <c r="Z363" s="276"/>
      <c r="AB363" s="278"/>
    </row>
    <row r="364" spans="1:28" s="277" customFormat="1" ht="20">
      <c r="A364" s="216"/>
      <c r="B364" s="217"/>
      <c r="C364" s="221"/>
      <c r="D364" s="283"/>
      <c r="E364" s="217"/>
      <c r="F364" s="217"/>
      <c r="G364" s="217"/>
      <c r="H364" s="218"/>
      <c r="I364" s="219"/>
      <c r="J364" s="219"/>
      <c r="K364" s="273"/>
      <c r="L364" s="273"/>
      <c r="M364" s="273"/>
      <c r="N364" s="273"/>
      <c r="O364" s="273"/>
      <c r="P364" s="220"/>
      <c r="Q364" s="274"/>
      <c r="R364" s="217"/>
      <c r="S364" s="225"/>
      <c r="T364" s="225"/>
      <c r="U364" s="241"/>
      <c r="V364" s="275"/>
      <c r="W364" s="276"/>
      <c r="X364" s="276"/>
      <c r="Y364" s="276"/>
      <c r="Z364" s="276"/>
      <c r="AB364" s="278"/>
    </row>
    <row r="365" spans="1:28" s="277" customFormat="1" ht="20">
      <c r="A365" s="216"/>
      <c r="B365" s="217"/>
      <c r="C365" s="221"/>
      <c r="D365" s="283"/>
      <c r="E365" s="217"/>
      <c r="F365" s="217"/>
      <c r="G365" s="217"/>
      <c r="H365" s="218"/>
      <c r="I365" s="219"/>
      <c r="J365" s="219"/>
      <c r="K365" s="273"/>
      <c r="L365" s="273"/>
      <c r="M365" s="273"/>
      <c r="N365" s="273"/>
      <c r="O365" s="273"/>
      <c r="P365" s="220"/>
      <c r="Q365" s="274"/>
      <c r="R365" s="217"/>
      <c r="S365" s="225"/>
      <c r="T365" s="225"/>
      <c r="U365" s="241"/>
      <c r="V365" s="275"/>
      <c r="W365" s="276"/>
      <c r="X365" s="276"/>
      <c r="Y365" s="276"/>
      <c r="Z365" s="276"/>
      <c r="AB365" s="278"/>
    </row>
    <row r="366" spans="1:28" s="277" customFormat="1" ht="20">
      <c r="A366" s="216"/>
      <c r="B366" s="217"/>
      <c r="C366" s="221"/>
      <c r="D366" s="283"/>
      <c r="E366" s="217"/>
      <c r="F366" s="217"/>
      <c r="G366" s="217"/>
      <c r="H366" s="218"/>
      <c r="I366" s="219"/>
      <c r="J366" s="219"/>
      <c r="K366" s="273"/>
      <c r="L366" s="273"/>
      <c r="M366" s="273"/>
      <c r="N366" s="273"/>
      <c r="O366" s="273"/>
      <c r="P366" s="220"/>
      <c r="Q366" s="274"/>
      <c r="R366" s="217"/>
      <c r="S366" s="225"/>
      <c r="T366" s="225"/>
      <c r="U366" s="241"/>
      <c r="V366" s="275"/>
      <c r="W366" s="276"/>
      <c r="X366" s="276"/>
      <c r="Y366" s="276"/>
      <c r="Z366" s="276"/>
      <c r="AB366" s="278"/>
    </row>
    <row r="367" spans="1:28" s="277" customFormat="1" ht="20">
      <c r="A367" s="216"/>
      <c r="B367" s="217"/>
      <c r="C367" s="221"/>
      <c r="D367" s="283"/>
      <c r="E367" s="217"/>
      <c r="F367" s="217"/>
      <c r="G367" s="217"/>
      <c r="H367" s="218"/>
      <c r="I367" s="219"/>
      <c r="J367" s="219"/>
      <c r="K367" s="273"/>
      <c r="L367" s="273"/>
      <c r="M367" s="273"/>
      <c r="N367" s="273"/>
      <c r="O367" s="273"/>
      <c r="P367" s="220"/>
      <c r="Q367" s="274"/>
      <c r="R367" s="217"/>
      <c r="S367" s="225"/>
      <c r="T367" s="225"/>
      <c r="U367" s="241"/>
      <c r="V367" s="275"/>
      <c r="W367" s="276"/>
      <c r="X367" s="276"/>
      <c r="Y367" s="276"/>
      <c r="Z367" s="276"/>
      <c r="AB367" s="278"/>
    </row>
    <row r="368" spans="1:28" s="277" customFormat="1" ht="20">
      <c r="A368" s="216"/>
      <c r="B368" s="217"/>
      <c r="C368" s="221"/>
      <c r="D368" s="283"/>
      <c r="E368" s="217"/>
      <c r="F368" s="217"/>
      <c r="G368" s="217"/>
      <c r="H368" s="218"/>
      <c r="I368" s="219"/>
      <c r="J368" s="219"/>
      <c r="K368" s="273"/>
      <c r="L368" s="273"/>
      <c r="M368" s="273"/>
      <c r="N368" s="273"/>
      <c r="O368" s="273"/>
      <c r="P368" s="220"/>
      <c r="Q368" s="274"/>
      <c r="R368" s="217"/>
      <c r="S368" s="225"/>
      <c r="T368" s="225"/>
      <c r="U368" s="241"/>
      <c r="V368" s="275"/>
      <c r="W368" s="276"/>
      <c r="X368" s="276"/>
      <c r="Y368" s="276"/>
      <c r="Z368" s="276"/>
      <c r="AB368" s="278"/>
    </row>
    <row r="369" spans="1:28" s="277" customFormat="1" ht="20">
      <c r="A369" s="216"/>
      <c r="B369" s="217"/>
      <c r="C369" s="221"/>
      <c r="D369" s="283"/>
      <c r="E369" s="217"/>
      <c r="F369" s="217"/>
      <c r="G369" s="217"/>
      <c r="H369" s="218"/>
      <c r="I369" s="219"/>
      <c r="J369" s="219"/>
      <c r="K369" s="273"/>
      <c r="L369" s="273"/>
      <c r="M369" s="273"/>
      <c r="N369" s="273"/>
      <c r="O369" s="273"/>
      <c r="P369" s="220"/>
      <c r="Q369" s="274"/>
      <c r="R369" s="217"/>
      <c r="S369" s="225"/>
      <c r="T369" s="225"/>
      <c r="U369" s="241"/>
      <c r="V369" s="275"/>
      <c r="W369" s="276"/>
      <c r="X369" s="276"/>
      <c r="Y369" s="276"/>
      <c r="Z369" s="276"/>
      <c r="AB369" s="278"/>
    </row>
    <row r="370" spans="1:28" s="277" customFormat="1" ht="20">
      <c r="A370" s="216"/>
      <c r="B370" s="217"/>
      <c r="C370" s="221"/>
      <c r="D370" s="283"/>
      <c r="E370" s="217"/>
      <c r="F370" s="217"/>
      <c r="G370" s="217"/>
      <c r="H370" s="218"/>
      <c r="I370" s="219"/>
      <c r="J370" s="219"/>
      <c r="K370" s="273"/>
      <c r="L370" s="273"/>
      <c r="M370" s="273"/>
      <c r="N370" s="273"/>
      <c r="O370" s="273"/>
      <c r="P370" s="220"/>
      <c r="Q370" s="274"/>
      <c r="R370" s="217"/>
      <c r="S370" s="225"/>
      <c r="T370" s="225"/>
      <c r="U370" s="241"/>
      <c r="V370" s="275"/>
      <c r="W370" s="276"/>
      <c r="X370" s="276"/>
      <c r="Y370" s="276"/>
      <c r="Z370" s="276"/>
      <c r="AB370" s="278"/>
    </row>
    <row r="371" spans="1:28" s="277" customFormat="1" ht="20">
      <c r="A371" s="216"/>
      <c r="B371" s="217"/>
      <c r="C371" s="221"/>
      <c r="D371" s="283"/>
      <c r="E371" s="217"/>
      <c r="F371" s="217"/>
      <c r="G371" s="217"/>
      <c r="H371" s="218"/>
      <c r="I371" s="219"/>
      <c r="J371" s="219"/>
      <c r="K371" s="273"/>
      <c r="L371" s="273"/>
      <c r="M371" s="273"/>
      <c r="N371" s="273"/>
      <c r="O371" s="273"/>
      <c r="P371" s="220"/>
      <c r="Q371" s="274"/>
      <c r="R371" s="217"/>
      <c r="S371" s="225"/>
      <c r="T371" s="225"/>
      <c r="U371" s="241"/>
      <c r="V371" s="275"/>
      <c r="W371" s="276"/>
      <c r="X371" s="276"/>
      <c r="Y371" s="276"/>
      <c r="Z371" s="276"/>
      <c r="AB371" s="278"/>
    </row>
    <row r="372" spans="1:28" s="277" customFormat="1" ht="20">
      <c r="A372" s="216"/>
      <c r="B372" s="217"/>
      <c r="C372" s="221"/>
      <c r="D372" s="283"/>
      <c r="E372" s="217"/>
      <c r="F372" s="217"/>
      <c r="G372" s="217"/>
      <c r="H372" s="218"/>
      <c r="I372" s="219"/>
      <c r="J372" s="219"/>
      <c r="K372" s="273"/>
      <c r="L372" s="273"/>
      <c r="M372" s="273"/>
      <c r="N372" s="273"/>
      <c r="O372" s="273"/>
      <c r="P372" s="220"/>
      <c r="Q372" s="274"/>
      <c r="R372" s="217"/>
      <c r="S372" s="225"/>
      <c r="T372" s="225"/>
      <c r="U372" s="241"/>
      <c r="V372" s="275"/>
      <c r="W372" s="276"/>
      <c r="X372" s="276"/>
      <c r="Y372" s="276"/>
      <c r="Z372" s="276"/>
      <c r="AB372" s="278"/>
    </row>
    <row r="373" spans="1:28" s="277" customFormat="1" ht="20">
      <c r="A373" s="216"/>
      <c r="B373" s="217"/>
      <c r="C373" s="221"/>
      <c r="D373" s="283"/>
      <c r="E373" s="217"/>
      <c r="F373" s="217"/>
      <c r="G373" s="217"/>
      <c r="H373" s="218"/>
      <c r="I373" s="219"/>
      <c r="J373" s="219"/>
      <c r="K373" s="273"/>
      <c r="L373" s="273"/>
      <c r="M373" s="273"/>
      <c r="N373" s="273"/>
      <c r="O373" s="273"/>
      <c r="P373" s="220"/>
      <c r="Q373" s="274"/>
      <c r="R373" s="217"/>
      <c r="S373" s="225"/>
      <c r="T373" s="225"/>
      <c r="U373" s="241"/>
      <c r="V373" s="275"/>
      <c r="W373" s="276"/>
      <c r="X373" s="276"/>
      <c r="Y373" s="276"/>
      <c r="Z373" s="276"/>
      <c r="AB373" s="278"/>
    </row>
    <row r="374" spans="1:28" s="277" customFormat="1" ht="20">
      <c r="A374" s="216"/>
      <c r="B374" s="217"/>
      <c r="C374" s="221"/>
      <c r="D374" s="283"/>
      <c r="E374" s="217"/>
      <c r="F374" s="217"/>
      <c r="G374" s="217"/>
      <c r="H374" s="218"/>
      <c r="I374" s="219"/>
      <c r="J374" s="219"/>
      <c r="K374" s="273"/>
      <c r="L374" s="273"/>
      <c r="M374" s="273"/>
      <c r="N374" s="273"/>
      <c r="O374" s="273"/>
      <c r="P374" s="220"/>
      <c r="Q374" s="274"/>
      <c r="R374" s="217"/>
      <c r="S374" s="225"/>
      <c r="T374" s="225"/>
      <c r="U374" s="241"/>
      <c r="V374" s="275"/>
      <c r="W374" s="276"/>
      <c r="X374" s="276"/>
      <c r="Y374" s="276"/>
      <c r="Z374" s="276"/>
      <c r="AB374" s="278"/>
    </row>
    <row r="375" spans="1:28" s="277" customFormat="1" ht="20">
      <c r="A375" s="216"/>
      <c r="B375" s="217"/>
      <c r="C375" s="221"/>
      <c r="D375" s="283"/>
      <c r="E375" s="217"/>
      <c r="F375" s="217"/>
      <c r="G375" s="217"/>
      <c r="H375" s="218"/>
      <c r="I375" s="219"/>
      <c r="J375" s="219"/>
      <c r="K375" s="273"/>
      <c r="L375" s="273"/>
      <c r="M375" s="273"/>
      <c r="N375" s="273"/>
      <c r="O375" s="273"/>
      <c r="P375" s="220"/>
      <c r="Q375" s="274"/>
      <c r="R375" s="217"/>
      <c r="S375" s="225"/>
      <c r="T375" s="225"/>
      <c r="U375" s="241"/>
      <c r="V375" s="275"/>
      <c r="W375" s="276"/>
      <c r="X375" s="276"/>
      <c r="Y375" s="276"/>
      <c r="Z375" s="276"/>
      <c r="AB375" s="278"/>
    </row>
    <row r="376" spans="1:28" s="277" customFormat="1" ht="20">
      <c r="A376" s="216"/>
      <c r="B376" s="217"/>
      <c r="C376" s="221"/>
      <c r="D376" s="283"/>
      <c r="E376" s="217"/>
      <c r="F376" s="217"/>
      <c r="G376" s="217"/>
      <c r="H376" s="218"/>
      <c r="I376" s="219"/>
      <c r="J376" s="219"/>
      <c r="K376" s="273"/>
      <c r="L376" s="273"/>
      <c r="M376" s="273"/>
      <c r="N376" s="273"/>
      <c r="O376" s="273"/>
      <c r="P376" s="220"/>
      <c r="Q376" s="274"/>
      <c r="R376" s="217"/>
      <c r="S376" s="225"/>
      <c r="T376" s="225"/>
      <c r="U376" s="241"/>
      <c r="V376" s="275"/>
      <c r="W376" s="276"/>
      <c r="X376" s="276"/>
      <c r="Y376" s="276"/>
      <c r="Z376" s="276"/>
      <c r="AB376" s="278"/>
    </row>
    <row r="377" spans="1:28" s="277" customFormat="1" ht="20">
      <c r="A377" s="216"/>
      <c r="B377" s="217"/>
      <c r="C377" s="221"/>
      <c r="D377" s="283"/>
      <c r="E377" s="217"/>
      <c r="F377" s="217"/>
      <c r="G377" s="217"/>
      <c r="H377" s="218"/>
      <c r="I377" s="219"/>
      <c r="J377" s="219"/>
      <c r="K377" s="273"/>
      <c r="L377" s="273"/>
      <c r="M377" s="273"/>
      <c r="N377" s="273"/>
      <c r="O377" s="273"/>
      <c r="P377" s="220"/>
      <c r="Q377" s="274"/>
      <c r="R377" s="217"/>
      <c r="S377" s="225"/>
      <c r="T377" s="225"/>
      <c r="U377" s="241"/>
      <c r="V377" s="275"/>
      <c r="W377" s="276"/>
      <c r="X377" s="276"/>
      <c r="Y377" s="276"/>
      <c r="Z377" s="276"/>
      <c r="AB377" s="278"/>
    </row>
    <row r="378" spans="1:28" s="277" customFormat="1" ht="20">
      <c r="A378" s="216"/>
      <c r="B378" s="217"/>
      <c r="C378" s="221"/>
      <c r="D378" s="283"/>
      <c r="E378" s="217"/>
      <c r="F378" s="217"/>
      <c r="G378" s="217"/>
      <c r="H378" s="218"/>
      <c r="I378" s="219"/>
      <c r="J378" s="219"/>
      <c r="K378" s="273"/>
      <c r="L378" s="273"/>
      <c r="M378" s="273"/>
      <c r="N378" s="273"/>
      <c r="O378" s="273"/>
      <c r="P378" s="220"/>
      <c r="Q378" s="274"/>
      <c r="R378" s="217"/>
      <c r="S378" s="225"/>
      <c r="T378" s="225"/>
      <c r="U378" s="241"/>
      <c r="V378" s="275"/>
      <c r="W378" s="276"/>
      <c r="X378" s="276"/>
      <c r="Y378" s="276"/>
      <c r="Z378" s="276"/>
      <c r="AB378" s="278"/>
    </row>
    <row r="379" spans="1:28" s="277" customFormat="1" ht="20">
      <c r="A379" s="216"/>
      <c r="B379" s="217"/>
      <c r="C379" s="221"/>
      <c r="D379" s="283"/>
      <c r="E379" s="217"/>
      <c r="F379" s="217"/>
      <c r="G379" s="217"/>
      <c r="H379" s="218"/>
      <c r="I379" s="219"/>
      <c r="J379" s="219"/>
      <c r="K379" s="273"/>
      <c r="L379" s="273"/>
      <c r="M379" s="273"/>
      <c r="N379" s="273"/>
      <c r="O379" s="273"/>
      <c r="P379" s="220"/>
      <c r="Q379" s="274"/>
      <c r="R379" s="217"/>
      <c r="S379" s="225"/>
      <c r="T379" s="225"/>
      <c r="U379" s="241"/>
      <c r="V379" s="275"/>
      <c r="W379" s="276"/>
      <c r="X379" s="276"/>
      <c r="Y379" s="276"/>
      <c r="Z379" s="276"/>
      <c r="AB379" s="278"/>
    </row>
    <row r="380" spans="1:28" s="277" customFormat="1" ht="20">
      <c r="A380" s="216"/>
      <c r="B380" s="217"/>
      <c r="C380" s="221"/>
      <c r="D380" s="283"/>
      <c r="E380" s="217"/>
      <c r="F380" s="217"/>
      <c r="G380" s="217"/>
      <c r="H380" s="218"/>
      <c r="I380" s="219"/>
      <c r="J380" s="219"/>
      <c r="K380" s="273"/>
      <c r="L380" s="273"/>
      <c r="M380" s="273"/>
      <c r="N380" s="273"/>
      <c r="O380" s="273"/>
      <c r="P380" s="220"/>
      <c r="Q380" s="274"/>
      <c r="R380" s="217"/>
      <c r="S380" s="225"/>
      <c r="T380" s="225"/>
      <c r="U380" s="241"/>
      <c r="V380" s="275"/>
      <c r="W380" s="276"/>
      <c r="X380" s="276"/>
      <c r="Y380" s="276"/>
      <c r="Z380" s="276"/>
      <c r="AB380" s="278"/>
    </row>
    <row r="381" spans="1:28" s="277" customFormat="1" ht="20">
      <c r="A381" s="216"/>
      <c r="B381" s="217"/>
      <c r="C381" s="221"/>
      <c r="D381" s="283"/>
      <c r="E381" s="217"/>
      <c r="F381" s="217"/>
      <c r="G381" s="217"/>
      <c r="H381" s="218"/>
      <c r="I381" s="219"/>
      <c r="J381" s="219"/>
      <c r="K381" s="273"/>
      <c r="L381" s="273"/>
      <c r="M381" s="273"/>
      <c r="N381" s="273"/>
      <c r="O381" s="273"/>
      <c r="P381" s="220"/>
      <c r="Q381" s="274"/>
      <c r="R381" s="217"/>
      <c r="S381" s="225"/>
      <c r="T381" s="225"/>
      <c r="U381" s="241"/>
      <c r="V381" s="275"/>
      <c r="W381" s="276"/>
      <c r="X381" s="276"/>
      <c r="Y381" s="276"/>
      <c r="Z381" s="276"/>
      <c r="AB381" s="278"/>
    </row>
    <row r="382" spans="1:28" s="277" customFormat="1" ht="20">
      <c r="A382" s="216"/>
      <c r="B382" s="217"/>
      <c r="C382" s="221"/>
      <c r="D382" s="283"/>
      <c r="E382" s="217"/>
      <c r="F382" s="217"/>
      <c r="G382" s="217"/>
      <c r="H382" s="218"/>
      <c r="I382" s="219"/>
      <c r="J382" s="219"/>
      <c r="K382" s="273"/>
      <c r="L382" s="273"/>
      <c r="M382" s="273"/>
      <c r="N382" s="273"/>
      <c r="O382" s="273"/>
      <c r="P382" s="220"/>
      <c r="Q382" s="274"/>
      <c r="R382" s="217"/>
      <c r="S382" s="225"/>
      <c r="T382" s="225"/>
      <c r="U382" s="241"/>
      <c r="V382" s="275"/>
      <c r="W382" s="276"/>
      <c r="X382" s="276"/>
      <c r="Y382" s="276"/>
      <c r="Z382" s="276"/>
      <c r="AB382" s="278"/>
    </row>
    <row r="383" spans="1:28" s="277" customFormat="1" ht="20">
      <c r="A383" s="216"/>
      <c r="B383" s="217"/>
      <c r="C383" s="221"/>
      <c r="D383" s="283"/>
      <c r="E383" s="217"/>
      <c r="F383" s="217"/>
      <c r="G383" s="217"/>
      <c r="H383" s="218"/>
      <c r="I383" s="219"/>
      <c r="J383" s="219"/>
      <c r="K383" s="273"/>
      <c r="L383" s="273"/>
      <c r="M383" s="273"/>
      <c r="N383" s="273"/>
      <c r="O383" s="273"/>
      <c r="P383" s="220"/>
      <c r="Q383" s="274"/>
      <c r="R383" s="217"/>
      <c r="S383" s="225"/>
      <c r="T383" s="225"/>
      <c r="U383" s="241"/>
      <c r="V383" s="275"/>
      <c r="W383" s="276"/>
      <c r="X383" s="276"/>
      <c r="Y383" s="276"/>
      <c r="Z383" s="276"/>
      <c r="AB383" s="278"/>
    </row>
    <row r="384" spans="1:28" s="277" customFormat="1" ht="20">
      <c r="A384" s="216"/>
      <c r="B384" s="217"/>
      <c r="C384" s="221"/>
      <c r="D384" s="283"/>
      <c r="E384" s="217"/>
      <c r="F384" s="217"/>
      <c r="G384" s="217"/>
      <c r="H384" s="218"/>
      <c r="I384" s="219"/>
      <c r="J384" s="219"/>
      <c r="K384" s="273"/>
      <c r="L384" s="273"/>
      <c r="M384" s="273"/>
      <c r="N384" s="273"/>
      <c r="O384" s="273"/>
      <c r="P384" s="220"/>
      <c r="Q384" s="274"/>
      <c r="R384" s="217"/>
      <c r="S384" s="225"/>
      <c r="T384" s="225"/>
      <c r="U384" s="241"/>
      <c r="V384" s="275"/>
      <c r="W384" s="276"/>
      <c r="X384" s="276"/>
      <c r="Y384" s="276"/>
      <c r="Z384" s="276"/>
      <c r="AB384" s="278"/>
    </row>
    <row r="385" spans="1:28" s="277" customFormat="1" ht="20">
      <c r="A385" s="216"/>
      <c r="B385" s="217"/>
      <c r="C385" s="221"/>
      <c r="D385" s="283"/>
      <c r="E385" s="217"/>
      <c r="F385" s="217"/>
      <c r="G385" s="217"/>
      <c r="H385" s="218"/>
      <c r="I385" s="219"/>
      <c r="J385" s="219"/>
      <c r="K385" s="273"/>
      <c r="L385" s="273"/>
      <c r="M385" s="273"/>
      <c r="N385" s="273"/>
      <c r="O385" s="273"/>
      <c r="P385" s="220"/>
      <c r="Q385" s="274"/>
      <c r="R385" s="217"/>
      <c r="S385" s="225"/>
      <c r="T385" s="225"/>
      <c r="U385" s="241"/>
      <c r="V385" s="275"/>
      <c r="W385" s="276"/>
      <c r="X385" s="276"/>
      <c r="Y385" s="276"/>
      <c r="Z385" s="276"/>
      <c r="AB385" s="278"/>
    </row>
    <row r="386" spans="1:28" s="277" customFormat="1" ht="20">
      <c r="A386" s="216"/>
      <c r="B386" s="217"/>
      <c r="C386" s="221"/>
      <c r="D386" s="283"/>
      <c r="E386" s="217"/>
      <c r="F386" s="217"/>
      <c r="G386" s="217"/>
      <c r="H386" s="218"/>
      <c r="I386" s="219"/>
      <c r="J386" s="219"/>
      <c r="K386" s="273"/>
      <c r="L386" s="273"/>
      <c r="M386" s="273"/>
      <c r="N386" s="273"/>
      <c r="O386" s="273"/>
      <c r="P386" s="220"/>
      <c r="Q386" s="274"/>
      <c r="R386" s="217"/>
      <c r="S386" s="225"/>
      <c r="T386" s="225"/>
      <c r="U386" s="241"/>
      <c r="V386" s="275"/>
      <c r="W386" s="276"/>
      <c r="X386" s="276"/>
      <c r="Y386" s="276"/>
      <c r="Z386" s="276"/>
      <c r="AB386" s="278"/>
    </row>
    <row r="387" spans="1:28" s="277" customFormat="1" ht="20">
      <c r="A387" s="216"/>
      <c r="B387" s="217"/>
      <c r="C387" s="221"/>
      <c r="D387" s="283"/>
      <c r="E387" s="217"/>
      <c r="F387" s="217"/>
      <c r="G387" s="217"/>
      <c r="H387" s="218"/>
      <c r="I387" s="219"/>
      <c r="J387" s="219"/>
      <c r="K387" s="273"/>
      <c r="L387" s="273"/>
      <c r="M387" s="273"/>
      <c r="N387" s="273"/>
      <c r="O387" s="273"/>
      <c r="P387" s="220"/>
      <c r="Q387" s="274"/>
      <c r="R387" s="217"/>
      <c r="S387" s="225"/>
      <c r="T387" s="225"/>
      <c r="U387" s="241"/>
      <c r="V387" s="275"/>
      <c r="W387" s="276"/>
      <c r="X387" s="276"/>
      <c r="Y387" s="276"/>
      <c r="Z387" s="276"/>
      <c r="AB387" s="278"/>
    </row>
    <row r="388" spans="1:28" s="277" customFormat="1" ht="20">
      <c r="A388" s="216"/>
      <c r="B388" s="217"/>
      <c r="C388" s="221"/>
      <c r="D388" s="283"/>
      <c r="E388" s="217"/>
      <c r="F388" s="217"/>
      <c r="G388" s="217"/>
      <c r="H388" s="218"/>
      <c r="I388" s="219"/>
      <c r="J388" s="219"/>
      <c r="K388" s="273"/>
      <c r="L388" s="273"/>
      <c r="M388" s="273"/>
      <c r="N388" s="273"/>
      <c r="O388" s="273"/>
      <c r="P388" s="220"/>
      <c r="Q388" s="274"/>
      <c r="R388" s="217"/>
      <c r="S388" s="225"/>
      <c r="T388" s="225"/>
      <c r="U388" s="241"/>
      <c r="V388" s="275"/>
      <c r="W388" s="276"/>
      <c r="X388" s="276"/>
      <c r="Y388" s="276"/>
      <c r="Z388" s="276"/>
      <c r="AB388" s="278"/>
    </row>
    <row r="389" spans="1:28" s="277" customFormat="1" ht="20">
      <c r="A389" s="216"/>
      <c r="B389" s="217"/>
      <c r="C389" s="221"/>
      <c r="D389" s="283"/>
      <c r="E389" s="217"/>
      <c r="F389" s="217"/>
      <c r="G389" s="217"/>
      <c r="H389" s="218"/>
      <c r="I389" s="219"/>
      <c r="J389" s="219"/>
      <c r="K389" s="273"/>
      <c r="L389" s="273"/>
      <c r="M389" s="273"/>
      <c r="N389" s="273"/>
      <c r="O389" s="273"/>
      <c r="P389" s="220"/>
      <c r="Q389" s="274"/>
      <c r="R389" s="217"/>
      <c r="S389" s="225"/>
      <c r="T389" s="225"/>
      <c r="U389" s="241"/>
      <c r="V389" s="275"/>
      <c r="W389" s="276"/>
      <c r="X389" s="276"/>
      <c r="Y389" s="276"/>
      <c r="Z389" s="276"/>
      <c r="AB389" s="278"/>
    </row>
    <row r="390" spans="1:28" s="277" customFormat="1" ht="20">
      <c r="A390" s="216"/>
      <c r="B390" s="217"/>
      <c r="C390" s="221"/>
      <c r="D390" s="283"/>
      <c r="E390" s="217"/>
      <c r="F390" s="217"/>
      <c r="G390" s="217"/>
      <c r="H390" s="218"/>
      <c r="I390" s="219"/>
      <c r="J390" s="219"/>
      <c r="K390" s="273"/>
      <c r="L390" s="273"/>
      <c r="M390" s="273"/>
      <c r="N390" s="273"/>
      <c r="O390" s="273"/>
      <c r="P390" s="220"/>
      <c r="Q390" s="274"/>
      <c r="R390" s="217"/>
      <c r="S390" s="225"/>
      <c r="T390" s="225"/>
      <c r="U390" s="241"/>
      <c r="V390" s="275"/>
      <c r="W390" s="276"/>
      <c r="X390" s="276"/>
      <c r="Y390" s="276"/>
      <c r="Z390" s="276"/>
      <c r="AB390" s="278"/>
    </row>
    <row r="391" spans="1:28" s="277" customFormat="1" ht="20">
      <c r="A391" s="216"/>
      <c r="B391" s="217"/>
      <c r="C391" s="221"/>
      <c r="D391" s="283"/>
      <c r="E391" s="217"/>
      <c r="F391" s="217"/>
      <c r="G391" s="217"/>
      <c r="H391" s="218"/>
      <c r="I391" s="219"/>
      <c r="J391" s="219"/>
      <c r="K391" s="273"/>
      <c r="L391" s="273"/>
      <c r="M391" s="273"/>
      <c r="N391" s="273"/>
      <c r="O391" s="273"/>
      <c r="P391" s="220"/>
      <c r="Q391" s="274"/>
      <c r="R391" s="217"/>
      <c r="S391" s="225"/>
      <c r="T391" s="225"/>
      <c r="U391" s="241"/>
      <c r="V391" s="275"/>
      <c r="W391" s="276"/>
      <c r="X391" s="276"/>
      <c r="Y391" s="276"/>
      <c r="Z391" s="276"/>
      <c r="AB391" s="278"/>
    </row>
    <row r="392" spans="1:28" s="277" customFormat="1" ht="20">
      <c r="A392" s="216"/>
      <c r="B392" s="217"/>
      <c r="C392" s="221"/>
      <c r="D392" s="283"/>
      <c r="E392" s="217"/>
      <c r="F392" s="217"/>
      <c r="G392" s="217"/>
      <c r="H392" s="218"/>
      <c r="I392" s="219"/>
      <c r="J392" s="219"/>
      <c r="K392" s="273"/>
      <c r="L392" s="273"/>
      <c r="M392" s="273"/>
      <c r="N392" s="273"/>
      <c r="O392" s="273"/>
      <c r="P392" s="220"/>
      <c r="Q392" s="274"/>
      <c r="R392" s="217"/>
      <c r="S392" s="225"/>
      <c r="T392" s="225"/>
      <c r="U392" s="241"/>
      <c r="V392" s="275"/>
      <c r="W392" s="276"/>
      <c r="X392" s="276"/>
      <c r="Y392" s="276"/>
      <c r="Z392" s="276"/>
      <c r="AB392" s="278"/>
    </row>
    <row r="393" spans="1:28" s="277" customFormat="1" ht="20">
      <c r="A393" s="216"/>
      <c r="B393" s="217"/>
      <c r="C393" s="221"/>
      <c r="D393" s="283"/>
      <c r="E393" s="217"/>
      <c r="F393" s="217"/>
      <c r="G393" s="217"/>
      <c r="H393" s="218"/>
      <c r="I393" s="219"/>
      <c r="J393" s="219"/>
      <c r="K393" s="273"/>
      <c r="L393" s="273"/>
      <c r="M393" s="273"/>
      <c r="N393" s="273"/>
      <c r="O393" s="273"/>
      <c r="P393" s="220"/>
      <c r="Q393" s="274"/>
      <c r="R393" s="217"/>
      <c r="S393" s="225"/>
      <c r="T393" s="225"/>
      <c r="U393" s="241"/>
      <c r="V393" s="275"/>
      <c r="W393" s="276"/>
      <c r="X393" s="276"/>
      <c r="Y393" s="276"/>
      <c r="Z393" s="276"/>
      <c r="AB393" s="278"/>
    </row>
    <row r="394" spans="1:28" s="277" customFormat="1" ht="20">
      <c r="A394" s="216"/>
      <c r="B394" s="217"/>
      <c r="C394" s="221"/>
      <c r="D394" s="283"/>
      <c r="E394" s="217"/>
      <c r="F394" s="217"/>
      <c r="G394" s="217"/>
      <c r="H394" s="218"/>
      <c r="I394" s="219"/>
      <c r="J394" s="219"/>
      <c r="K394" s="273"/>
      <c r="L394" s="273"/>
      <c r="M394" s="273"/>
      <c r="N394" s="273"/>
      <c r="O394" s="273"/>
      <c r="P394" s="220"/>
      <c r="Q394" s="274"/>
      <c r="R394" s="217"/>
      <c r="S394" s="225"/>
      <c r="T394" s="225"/>
      <c r="U394" s="241"/>
      <c r="V394" s="275"/>
      <c r="W394" s="276"/>
      <c r="X394" s="276"/>
      <c r="Y394" s="276"/>
      <c r="Z394" s="276"/>
      <c r="AB394" s="278"/>
    </row>
    <row r="395" spans="1:28" s="277" customFormat="1" ht="20">
      <c r="A395" s="216"/>
      <c r="B395" s="217"/>
      <c r="C395" s="221"/>
      <c r="D395" s="283"/>
      <c r="E395" s="217"/>
      <c r="F395" s="217"/>
      <c r="G395" s="217"/>
      <c r="H395" s="218"/>
      <c r="I395" s="219"/>
      <c r="J395" s="219"/>
      <c r="K395" s="273"/>
      <c r="L395" s="273"/>
      <c r="M395" s="273"/>
      <c r="N395" s="273"/>
      <c r="O395" s="273"/>
      <c r="P395" s="220"/>
      <c r="Q395" s="274"/>
      <c r="R395" s="217"/>
      <c r="S395" s="225"/>
      <c r="T395" s="225"/>
      <c r="U395" s="241"/>
      <c r="V395" s="275"/>
      <c r="W395" s="276"/>
      <c r="X395" s="276"/>
      <c r="Y395" s="276"/>
      <c r="Z395" s="276"/>
      <c r="AB395" s="278"/>
    </row>
    <row r="396" spans="1:28" s="277" customFormat="1" ht="20">
      <c r="A396" s="216"/>
      <c r="B396" s="217"/>
      <c r="C396" s="221"/>
      <c r="D396" s="283"/>
      <c r="E396" s="217"/>
      <c r="F396" s="217"/>
      <c r="G396" s="217"/>
      <c r="H396" s="218"/>
      <c r="I396" s="219"/>
      <c r="J396" s="219"/>
      <c r="K396" s="273"/>
      <c r="L396" s="273"/>
      <c r="M396" s="273"/>
      <c r="N396" s="273"/>
      <c r="O396" s="273"/>
      <c r="P396" s="220"/>
      <c r="Q396" s="274"/>
      <c r="R396" s="217"/>
      <c r="S396" s="225"/>
      <c r="T396" s="225"/>
      <c r="U396" s="241"/>
      <c r="V396" s="275"/>
      <c r="W396" s="276"/>
      <c r="X396" s="276"/>
      <c r="Y396" s="276"/>
      <c r="Z396" s="276"/>
      <c r="AB396" s="278"/>
    </row>
    <row r="397" spans="1:28" s="277" customFormat="1" ht="20">
      <c r="A397" s="216"/>
      <c r="B397" s="217"/>
      <c r="C397" s="221"/>
      <c r="D397" s="283"/>
      <c r="E397" s="217"/>
      <c r="F397" s="217"/>
      <c r="G397" s="217"/>
      <c r="H397" s="218"/>
      <c r="I397" s="219"/>
      <c r="J397" s="219"/>
      <c r="K397" s="273"/>
      <c r="L397" s="273"/>
      <c r="M397" s="273"/>
      <c r="N397" s="273"/>
      <c r="O397" s="273"/>
      <c r="P397" s="220"/>
      <c r="Q397" s="274"/>
      <c r="R397" s="217"/>
      <c r="S397" s="225"/>
      <c r="T397" s="225"/>
      <c r="U397" s="241"/>
      <c r="V397" s="275"/>
      <c r="W397" s="276"/>
      <c r="X397" s="276"/>
      <c r="Y397" s="276"/>
      <c r="Z397" s="276"/>
      <c r="AB397" s="278"/>
    </row>
    <row r="398" spans="1:28" s="277" customFormat="1" ht="20">
      <c r="A398" s="216"/>
      <c r="B398" s="217"/>
      <c r="C398" s="221"/>
      <c r="D398" s="283"/>
      <c r="E398" s="217"/>
      <c r="F398" s="217"/>
      <c r="G398" s="217"/>
      <c r="H398" s="218"/>
      <c r="I398" s="219"/>
      <c r="J398" s="219"/>
      <c r="K398" s="273"/>
      <c r="L398" s="273"/>
      <c r="M398" s="273"/>
      <c r="N398" s="273"/>
      <c r="O398" s="273"/>
      <c r="P398" s="220"/>
      <c r="Q398" s="274"/>
      <c r="R398" s="217"/>
      <c r="S398" s="225"/>
      <c r="T398" s="225"/>
      <c r="U398" s="241"/>
      <c r="V398" s="275"/>
      <c r="W398" s="276"/>
      <c r="X398" s="276"/>
      <c r="Y398" s="276"/>
      <c r="Z398" s="276"/>
      <c r="AB398" s="278"/>
    </row>
    <row r="399" spans="1:28" s="277" customFormat="1" ht="20">
      <c r="A399" s="216"/>
      <c r="B399" s="217"/>
      <c r="C399" s="221"/>
      <c r="D399" s="283"/>
      <c r="E399" s="217"/>
      <c r="F399" s="217"/>
      <c r="G399" s="217"/>
      <c r="H399" s="218"/>
      <c r="I399" s="219"/>
      <c r="J399" s="219"/>
      <c r="K399" s="273"/>
      <c r="L399" s="273"/>
      <c r="M399" s="273"/>
      <c r="N399" s="273"/>
      <c r="O399" s="273"/>
      <c r="P399" s="220"/>
      <c r="Q399" s="274"/>
      <c r="R399" s="217"/>
      <c r="S399" s="225"/>
      <c r="T399" s="225"/>
      <c r="U399" s="241"/>
      <c r="V399" s="275"/>
      <c r="W399" s="276"/>
      <c r="X399" s="276"/>
      <c r="Y399" s="276"/>
      <c r="Z399" s="276"/>
      <c r="AB399" s="278"/>
    </row>
    <row r="400" spans="1:28" s="277" customFormat="1" ht="20">
      <c r="A400" s="216"/>
      <c r="B400" s="217"/>
      <c r="C400" s="221"/>
      <c r="D400" s="283"/>
      <c r="E400" s="217"/>
      <c r="F400" s="217"/>
      <c r="G400" s="217"/>
      <c r="H400" s="218"/>
      <c r="I400" s="219"/>
      <c r="J400" s="219"/>
      <c r="K400" s="273"/>
      <c r="L400" s="273"/>
      <c r="M400" s="273"/>
      <c r="N400" s="273"/>
      <c r="O400" s="273"/>
      <c r="P400" s="220"/>
      <c r="Q400" s="274"/>
      <c r="R400" s="217"/>
      <c r="S400" s="225"/>
      <c r="T400" s="225"/>
      <c r="U400" s="241"/>
      <c r="V400" s="275"/>
      <c r="W400" s="276"/>
      <c r="X400" s="276"/>
      <c r="Y400" s="276"/>
      <c r="Z400" s="276"/>
      <c r="AB400" s="278"/>
    </row>
    <row r="401" spans="1:28" s="277" customFormat="1" ht="20">
      <c r="A401" s="216"/>
      <c r="B401" s="217"/>
      <c r="C401" s="221"/>
      <c r="D401" s="283"/>
      <c r="E401" s="217"/>
      <c r="F401" s="217"/>
      <c r="G401" s="217"/>
      <c r="H401" s="218"/>
      <c r="I401" s="219"/>
      <c r="J401" s="219"/>
      <c r="K401" s="273"/>
      <c r="L401" s="273"/>
      <c r="M401" s="273"/>
      <c r="N401" s="273"/>
      <c r="O401" s="273"/>
      <c r="P401" s="220"/>
      <c r="Q401" s="274"/>
      <c r="R401" s="217"/>
      <c r="S401" s="225"/>
      <c r="T401" s="225"/>
      <c r="U401" s="241"/>
      <c r="V401" s="275"/>
      <c r="W401" s="276"/>
      <c r="X401" s="276"/>
      <c r="Y401" s="276"/>
      <c r="Z401" s="276"/>
      <c r="AB401" s="278"/>
    </row>
    <row r="402" spans="1:28" s="277" customFormat="1" ht="20">
      <c r="A402" s="216"/>
      <c r="B402" s="217"/>
      <c r="C402" s="221"/>
      <c r="D402" s="283"/>
      <c r="E402" s="217"/>
      <c r="F402" s="217"/>
      <c r="G402" s="217"/>
      <c r="H402" s="218"/>
      <c r="I402" s="219"/>
      <c r="J402" s="219"/>
      <c r="K402" s="273"/>
      <c r="L402" s="273"/>
      <c r="M402" s="273"/>
      <c r="N402" s="273"/>
      <c r="O402" s="273"/>
      <c r="P402" s="220"/>
      <c r="Q402" s="274"/>
      <c r="R402" s="217"/>
      <c r="S402" s="225"/>
      <c r="T402" s="225"/>
      <c r="U402" s="241"/>
      <c r="V402" s="275"/>
      <c r="W402" s="276"/>
      <c r="X402" s="276"/>
      <c r="Y402" s="276"/>
      <c r="Z402" s="276"/>
      <c r="AB402" s="278"/>
    </row>
    <row r="403" spans="1:28" s="277" customFormat="1" ht="20">
      <c r="A403" s="216"/>
      <c r="B403" s="217"/>
      <c r="C403" s="221"/>
      <c r="D403" s="283"/>
      <c r="E403" s="217"/>
      <c r="F403" s="217"/>
      <c r="G403" s="217"/>
      <c r="H403" s="218"/>
      <c r="I403" s="219"/>
      <c r="J403" s="219"/>
      <c r="K403" s="273"/>
      <c r="L403" s="273"/>
      <c r="M403" s="273"/>
      <c r="N403" s="273"/>
      <c r="O403" s="273"/>
      <c r="P403" s="220"/>
      <c r="Q403" s="274"/>
      <c r="R403" s="217"/>
      <c r="S403" s="225"/>
      <c r="T403" s="225"/>
      <c r="U403" s="241"/>
      <c r="V403" s="275"/>
      <c r="W403" s="276"/>
      <c r="X403" s="276"/>
      <c r="Y403" s="276"/>
      <c r="Z403" s="276"/>
      <c r="AB403" s="278"/>
    </row>
    <row r="404" spans="1:28" s="277" customFormat="1" ht="20">
      <c r="A404" s="216"/>
      <c r="B404" s="217"/>
      <c r="C404" s="221"/>
      <c r="D404" s="283"/>
      <c r="E404" s="217"/>
      <c r="F404" s="217"/>
      <c r="G404" s="217"/>
      <c r="H404" s="218"/>
      <c r="I404" s="219"/>
      <c r="J404" s="219"/>
      <c r="K404" s="273"/>
      <c r="L404" s="273"/>
      <c r="M404" s="273"/>
      <c r="N404" s="273"/>
      <c r="O404" s="273"/>
      <c r="P404" s="220"/>
      <c r="Q404" s="274"/>
      <c r="R404" s="217"/>
      <c r="S404" s="225"/>
      <c r="T404" s="225"/>
      <c r="U404" s="241"/>
      <c r="V404" s="275"/>
      <c r="W404" s="276"/>
      <c r="X404" s="276"/>
      <c r="Y404" s="276"/>
      <c r="Z404" s="276"/>
      <c r="AB404" s="278"/>
    </row>
    <row r="405" spans="1:28" s="277" customFormat="1" ht="20">
      <c r="A405" s="216"/>
      <c r="B405" s="217"/>
      <c r="C405" s="221"/>
      <c r="D405" s="283"/>
      <c r="E405" s="217"/>
      <c r="F405" s="217"/>
      <c r="G405" s="217"/>
      <c r="H405" s="218"/>
      <c r="I405" s="219"/>
      <c r="J405" s="219"/>
      <c r="K405" s="273"/>
      <c r="L405" s="273"/>
      <c r="M405" s="273"/>
      <c r="N405" s="273"/>
      <c r="O405" s="273"/>
      <c r="P405" s="220"/>
      <c r="Q405" s="274"/>
      <c r="R405" s="217"/>
      <c r="S405" s="225"/>
      <c r="T405" s="225"/>
      <c r="U405" s="241"/>
      <c r="V405" s="275"/>
      <c r="W405" s="276"/>
      <c r="X405" s="276"/>
      <c r="Y405" s="276"/>
      <c r="Z405" s="276"/>
      <c r="AB405" s="278"/>
    </row>
    <row r="406" spans="1:28" s="277" customFormat="1" ht="20">
      <c r="A406" s="216"/>
      <c r="B406" s="217"/>
      <c r="C406" s="221"/>
      <c r="D406" s="283"/>
      <c r="E406" s="217"/>
      <c r="F406" s="217"/>
      <c r="G406" s="217"/>
      <c r="H406" s="218"/>
      <c r="I406" s="219"/>
      <c r="J406" s="219"/>
      <c r="K406" s="273"/>
      <c r="L406" s="273"/>
      <c r="M406" s="273"/>
      <c r="N406" s="273"/>
      <c r="O406" s="273"/>
      <c r="P406" s="220"/>
      <c r="Q406" s="274"/>
      <c r="R406" s="217"/>
      <c r="S406" s="225"/>
      <c r="T406" s="225"/>
      <c r="U406" s="241"/>
      <c r="V406" s="275"/>
      <c r="W406" s="276"/>
      <c r="X406" s="276"/>
      <c r="Y406" s="276"/>
      <c r="Z406" s="276"/>
      <c r="AB406" s="278"/>
    </row>
    <row r="407" spans="1:28" s="277" customFormat="1" ht="20">
      <c r="A407" s="216"/>
      <c r="B407" s="217"/>
      <c r="C407" s="221"/>
      <c r="D407" s="283"/>
      <c r="E407" s="217"/>
      <c r="F407" s="217"/>
      <c r="G407" s="217"/>
      <c r="H407" s="218"/>
      <c r="I407" s="219"/>
      <c r="J407" s="219"/>
      <c r="K407" s="273"/>
      <c r="L407" s="273"/>
      <c r="M407" s="273"/>
      <c r="N407" s="273"/>
      <c r="O407" s="273"/>
      <c r="P407" s="220"/>
      <c r="Q407" s="274"/>
      <c r="R407" s="217"/>
      <c r="S407" s="225"/>
      <c r="T407" s="225"/>
      <c r="U407" s="241"/>
      <c r="V407" s="275"/>
      <c r="W407" s="276"/>
      <c r="X407" s="276"/>
      <c r="Y407" s="276"/>
      <c r="Z407" s="276"/>
      <c r="AB407" s="278"/>
    </row>
    <row r="408" spans="1:28" s="277" customFormat="1" ht="20">
      <c r="A408" s="216"/>
      <c r="B408" s="217"/>
      <c r="C408" s="221"/>
      <c r="D408" s="283"/>
      <c r="E408" s="217"/>
      <c r="F408" s="217"/>
      <c r="G408" s="217"/>
      <c r="H408" s="218"/>
      <c r="I408" s="219"/>
      <c r="J408" s="219"/>
      <c r="K408" s="273"/>
      <c r="L408" s="273"/>
      <c r="M408" s="273"/>
      <c r="N408" s="273"/>
      <c r="O408" s="273"/>
      <c r="P408" s="220"/>
      <c r="Q408" s="274"/>
      <c r="R408" s="217"/>
      <c r="S408" s="225"/>
      <c r="T408" s="225"/>
      <c r="U408" s="241"/>
      <c r="V408" s="275"/>
      <c r="W408" s="276"/>
      <c r="X408" s="276"/>
      <c r="Y408" s="276"/>
      <c r="Z408" s="276"/>
      <c r="AB408" s="278"/>
    </row>
    <row r="409" spans="1:28" s="277" customFormat="1" ht="20">
      <c r="A409" s="216"/>
      <c r="B409" s="217"/>
      <c r="C409" s="221"/>
      <c r="D409" s="283"/>
      <c r="E409" s="217"/>
      <c r="F409" s="217"/>
      <c r="G409" s="217"/>
      <c r="H409" s="218"/>
      <c r="I409" s="219"/>
      <c r="J409" s="219"/>
      <c r="K409" s="273"/>
      <c r="L409" s="273"/>
      <c r="M409" s="273"/>
      <c r="N409" s="273"/>
      <c r="O409" s="273"/>
      <c r="P409" s="220"/>
      <c r="Q409" s="274"/>
      <c r="R409" s="217"/>
      <c r="S409" s="225"/>
      <c r="T409" s="225"/>
      <c r="U409" s="241"/>
      <c r="V409" s="275"/>
      <c r="W409" s="276"/>
      <c r="X409" s="276"/>
      <c r="Y409" s="276"/>
      <c r="Z409" s="276"/>
      <c r="AB409" s="278"/>
    </row>
    <row r="410" spans="1:28" s="277" customFormat="1" ht="20">
      <c r="A410" s="216"/>
      <c r="B410" s="217"/>
      <c r="C410" s="221"/>
      <c r="D410" s="283"/>
      <c r="E410" s="217"/>
      <c r="F410" s="217"/>
      <c r="G410" s="217"/>
      <c r="H410" s="218"/>
      <c r="I410" s="219"/>
      <c r="J410" s="219"/>
      <c r="K410" s="273"/>
      <c r="L410" s="273"/>
      <c r="M410" s="273"/>
      <c r="N410" s="273"/>
      <c r="O410" s="273"/>
      <c r="P410" s="220"/>
      <c r="Q410" s="274"/>
      <c r="R410" s="217"/>
      <c r="S410" s="225"/>
      <c r="T410" s="225"/>
      <c r="U410" s="241"/>
      <c r="V410" s="275"/>
      <c r="W410" s="276"/>
      <c r="X410" s="276"/>
      <c r="Y410" s="276"/>
      <c r="Z410" s="276"/>
      <c r="AB410" s="278"/>
    </row>
    <row r="411" spans="1:28" s="277" customFormat="1" ht="20">
      <c r="A411" s="216"/>
      <c r="B411" s="217"/>
      <c r="C411" s="221"/>
      <c r="D411" s="283"/>
      <c r="E411" s="217"/>
      <c r="F411" s="217"/>
      <c r="G411" s="217"/>
      <c r="H411" s="218"/>
      <c r="I411" s="219"/>
      <c r="J411" s="219"/>
      <c r="K411" s="273"/>
      <c r="L411" s="273"/>
      <c r="M411" s="273"/>
      <c r="N411" s="273"/>
      <c r="O411" s="273"/>
      <c r="P411" s="220"/>
      <c r="Q411" s="274"/>
      <c r="R411" s="217"/>
      <c r="S411" s="225"/>
      <c r="T411" s="225"/>
      <c r="U411" s="241"/>
      <c r="V411" s="275"/>
      <c r="W411" s="276"/>
      <c r="X411" s="276"/>
      <c r="Y411" s="276"/>
      <c r="Z411" s="276"/>
      <c r="AB411" s="278"/>
    </row>
    <row r="412" spans="1:28" s="277" customFormat="1" ht="20">
      <c r="A412" s="216"/>
      <c r="B412" s="217"/>
      <c r="C412" s="221"/>
      <c r="D412" s="283"/>
      <c r="E412" s="217"/>
      <c r="F412" s="217"/>
      <c r="G412" s="217"/>
      <c r="H412" s="218"/>
      <c r="I412" s="219"/>
      <c r="J412" s="219"/>
      <c r="K412" s="273"/>
      <c r="L412" s="273"/>
      <c r="M412" s="273"/>
      <c r="N412" s="273"/>
      <c r="O412" s="273"/>
      <c r="P412" s="220"/>
      <c r="Q412" s="274"/>
      <c r="R412" s="217"/>
      <c r="S412" s="225"/>
      <c r="T412" s="225"/>
      <c r="U412" s="241"/>
      <c r="V412" s="275"/>
      <c r="W412" s="276"/>
      <c r="X412" s="276"/>
      <c r="Y412" s="276"/>
      <c r="Z412" s="276"/>
      <c r="AB412" s="278"/>
    </row>
    <row r="413" spans="1:28" s="277" customFormat="1" ht="20">
      <c r="A413" s="216"/>
      <c r="B413" s="217"/>
      <c r="C413" s="221"/>
      <c r="D413" s="283"/>
      <c r="E413" s="217"/>
      <c r="F413" s="217"/>
      <c r="G413" s="217"/>
      <c r="H413" s="218"/>
      <c r="I413" s="219"/>
      <c r="J413" s="219"/>
      <c r="K413" s="273"/>
      <c r="L413" s="273"/>
      <c r="M413" s="273"/>
      <c r="N413" s="273"/>
      <c r="O413" s="273"/>
      <c r="P413" s="220"/>
      <c r="Q413" s="274"/>
      <c r="R413" s="217"/>
      <c r="S413" s="225"/>
      <c r="T413" s="225"/>
      <c r="U413" s="241"/>
      <c r="V413" s="275"/>
      <c r="W413" s="276"/>
      <c r="X413" s="276"/>
      <c r="Y413" s="276"/>
      <c r="Z413" s="276"/>
      <c r="AB413" s="278"/>
    </row>
    <row r="414" spans="1:28" s="277" customFormat="1" ht="20">
      <c r="A414" s="216"/>
      <c r="B414" s="217"/>
      <c r="C414" s="221"/>
      <c r="D414" s="283"/>
      <c r="E414" s="217"/>
      <c r="F414" s="217"/>
      <c r="G414" s="217"/>
      <c r="H414" s="218"/>
      <c r="I414" s="219"/>
      <c r="J414" s="219"/>
      <c r="K414" s="273"/>
      <c r="L414" s="273"/>
      <c r="M414" s="273"/>
      <c r="N414" s="273"/>
      <c r="O414" s="273"/>
      <c r="P414" s="220"/>
      <c r="Q414" s="274"/>
      <c r="R414" s="217"/>
      <c r="S414" s="225"/>
      <c r="T414" s="225"/>
      <c r="U414" s="241"/>
      <c r="V414" s="275"/>
      <c r="W414" s="276"/>
      <c r="X414" s="276"/>
      <c r="Y414" s="276"/>
      <c r="Z414" s="276"/>
      <c r="AB414" s="278"/>
    </row>
    <row r="415" spans="1:28" s="277" customFormat="1" ht="20">
      <c r="A415" s="216"/>
      <c r="B415" s="217"/>
      <c r="C415" s="221"/>
      <c r="D415" s="283"/>
      <c r="E415" s="217"/>
      <c r="F415" s="217"/>
      <c r="G415" s="217"/>
      <c r="H415" s="218"/>
      <c r="I415" s="219"/>
      <c r="J415" s="219"/>
      <c r="K415" s="273"/>
      <c r="L415" s="273"/>
      <c r="M415" s="273"/>
      <c r="N415" s="273"/>
      <c r="O415" s="273"/>
      <c r="P415" s="220"/>
      <c r="Q415" s="274"/>
      <c r="R415" s="217"/>
      <c r="S415" s="225"/>
      <c r="T415" s="225"/>
      <c r="U415" s="241"/>
      <c r="V415" s="275"/>
      <c r="W415" s="276"/>
      <c r="X415" s="276"/>
      <c r="Y415" s="276"/>
      <c r="Z415" s="276"/>
      <c r="AB415" s="278"/>
    </row>
    <row r="416" spans="1:28" s="277" customFormat="1" ht="20">
      <c r="A416" s="216"/>
      <c r="B416" s="217"/>
      <c r="C416" s="221"/>
      <c r="D416" s="283"/>
      <c r="E416" s="217"/>
      <c r="F416" s="217"/>
      <c r="G416" s="217"/>
      <c r="H416" s="218"/>
      <c r="I416" s="219"/>
      <c r="J416" s="219"/>
      <c r="K416" s="273"/>
      <c r="L416" s="273"/>
      <c r="M416" s="273"/>
      <c r="N416" s="273"/>
      <c r="O416" s="273"/>
      <c r="P416" s="220"/>
      <c r="Q416" s="274"/>
      <c r="R416" s="217"/>
      <c r="S416" s="225"/>
      <c r="T416" s="225"/>
      <c r="U416" s="241"/>
      <c r="V416" s="275"/>
      <c r="W416" s="276"/>
      <c r="X416" s="276"/>
      <c r="Y416" s="276"/>
      <c r="Z416" s="276"/>
      <c r="AB416" s="278"/>
    </row>
    <row r="417" spans="1:28" s="277" customFormat="1" ht="20">
      <c r="A417" s="216"/>
      <c r="B417" s="217"/>
      <c r="C417" s="221"/>
      <c r="D417" s="283"/>
      <c r="E417" s="217"/>
      <c r="F417" s="217"/>
      <c r="G417" s="217"/>
      <c r="H417" s="218"/>
      <c r="I417" s="219"/>
      <c r="J417" s="219"/>
      <c r="K417" s="273"/>
      <c r="L417" s="273"/>
      <c r="M417" s="273"/>
      <c r="N417" s="273"/>
      <c r="O417" s="273"/>
      <c r="P417" s="220"/>
      <c r="Q417" s="274"/>
      <c r="R417" s="217"/>
      <c r="S417" s="225"/>
      <c r="T417" s="225"/>
      <c r="U417" s="241"/>
      <c r="V417" s="275"/>
      <c r="W417" s="276"/>
      <c r="X417" s="276"/>
      <c r="Y417" s="276"/>
      <c r="Z417" s="276"/>
      <c r="AB417" s="278"/>
    </row>
    <row r="418" spans="1:28" s="277" customFormat="1" ht="20">
      <c r="A418" s="216"/>
      <c r="B418" s="217"/>
      <c r="C418" s="221"/>
      <c r="D418" s="283"/>
      <c r="E418" s="217"/>
      <c r="F418" s="217"/>
      <c r="G418" s="217"/>
      <c r="H418" s="218"/>
      <c r="I418" s="219"/>
      <c r="J418" s="219"/>
      <c r="K418" s="273"/>
      <c r="L418" s="273"/>
      <c r="M418" s="273"/>
      <c r="N418" s="273"/>
      <c r="O418" s="273"/>
      <c r="P418" s="220"/>
      <c r="Q418" s="274"/>
      <c r="R418" s="217"/>
      <c r="S418" s="225"/>
      <c r="T418" s="225"/>
      <c r="U418" s="241"/>
      <c r="V418" s="275"/>
      <c r="W418" s="276"/>
      <c r="X418" s="276"/>
      <c r="Y418" s="276"/>
      <c r="Z418" s="276"/>
      <c r="AB418" s="278"/>
    </row>
    <row r="419" spans="1:28" s="277" customFormat="1" ht="20">
      <c r="A419" s="216"/>
      <c r="B419" s="217"/>
      <c r="C419" s="221"/>
      <c r="D419" s="283"/>
      <c r="E419" s="217"/>
      <c r="F419" s="217"/>
      <c r="G419" s="217"/>
      <c r="H419" s="218"/>
      <c r="I419" s="219"/>
      <c r="J419" s="219"/>
      <c r="K419" s="273"/>
      <c r="L419" s="273"/>
      <c r="M419" s="273"/>
      <c r="N419" s="273"/>
      <c r="O419" s="273"/>
      <c r="P419" s="220"/>
      <c r="Q419" s="274"/>
      <c r="R419" s="217"/>
      <c r="S419" s="225"/>
      <c r="T419" s="225"/>
      <c r="U419" s="241"/>
      <c r="V419" s="275"/>
      <c r="W419" s="276"/>
      <c r="X419" s="276"/>
      <c r="Y419" s="276"/>
      <c r="Z419" s="276"/>
      <c r="AB419" s="278"/>
    </row>
    <row r="420" spans="1:28" s="277" customFormat="1" ht="20">
      <c r="A420" s="216"/>
      <c r="B420" s="217"/>
      <c r="C420" s="221"/>
      <c r="D420" s="283"/>
      <c r="E420" s="217"/>
      <c r="F420" s="217"/>
      <c r="G420" s="217"/>
      <c r="H420" s="218"/>
      <c r="I420" s="219"/>
      <c r="J420" s="219"/>
      <c r="K420" s="273"/>
      <c r="L420" s="273"/>
      <c r="M420" s="273"/>
      <c r="N420" s="273"/>
      <c r="O420" s="273"/>
      <c r="P420" s="220"/>
      <c r="Q420" s="274"/>
      <c r="R420" s="217"/>
      <c r="S420" s="225"/>
      <c r="T420" s="225"/>
      <c r="U420" s="241"/>
      <c r="V420" s="275"/>
      <c r="W420" s="276"/>
      <c r="X420" s="276"/>
      <c r="Y420" s="276"/>
      <c r="Z420" s="276"/>
      <c r="AB420" s="278"/>
    </row>
    <row r="421" spans="1:28" s="277" customFormat="1" ht="20">
      <c r="A421" s="216"/>
      <c r="B421" s="217"/>
      <c r="C421" s="221"/>
      <c r="D421" s="283"/>
      <c r="E421" s="217"/>
      <c r="F421" s="217"/>
      <c r="G421" s="217"/>
      <c r="H421" s="218"/>
      <c r="I421" s="219"/>
      <c r="J421" s="219"/>
      <c r="K421" s="273"/>
      <c r="L421" s="273"/>
      <c r="M421" s="273"/>
      <c r="N421" s="273"/>
      <c r="O421" s="273"/>
      <c r="P421" s="220"/>
      <c r="Q421" s="274"/>
      <c r="R421" s="217"/>
      <c r="S421" s="225"/>
      <c r="T421" s="225"/>
      <c r="U421" s="241"/>
      <c r="V421" s="275"/>
      <c r="W421" s="276"/>
      <c r="X421" s="276"/>
      <c r="Y421" s="276"/>
      <c r="Z421" s="276"/>
      <c r="AB421" s="278"/>
    </row>
    <row r="422" spans="1:28" s="277" customFormat="1" ht="20">
      <c r="A422" s="216"/>
      <c r="B422" s="217"/>
      <c r="C422" s="221"/>
      <c r="D422" s="283"/>
      <c r="E422" s="217"/>
      <c r="F422" s="217"/>
      <c r="G422" s="217"/>
      <c r="H422" s="218"/>
      <c r="I422" s="219"/>
      <c r="J422" s="219"/>
      <c r="K422" s="273"/>
      <c r="L422" s="273"/>
      <c r="M422" s="273"/>
      <c r="N422" s="273"/>
      <c r="O422" s="273"/>
      <c r="P422" s="220"/>
      <c r="Q422" s="274"/>
      <c r="R422" s="217"/>
      <c r="S422" s="225"/>
      <c r="T422" s="225"/>
      <c r="U422" s="241"/>
      <c r="V422" s="275"/>
      <c r="W422" s="276"/>
      <c r="X422" s="276"/>
      <c r="Y422" s="276"/>
      <c r="Z422" s="276"/>
      <c r="AB422" s="278"/>
    </row>
    <row r="423" spans="1:28" s="277" customFormat="1" ht="20">
      <c r="A423" s="216"/>
      <c r="B423" s="217"/>
      <c r="C423" s="221"/>
      <c r="D423" s="283"/>
      <c r="E423" s="217"/>
      <c r="F423" s="217"/>
      <c r="G423" s="217"/>
      <c r="H423" s="218"/>
      <c r="I423" s="219"/>
      <c r="J423" s="219"/>
      <c r="K423" s="273"/>
      <c r="L423" s="273"/>
      <c r="M423" s="273"/>
      <c r="N423" s="273"/>
      <c r="O423" s="273"/>
      <c r="P423" s="220"/>
      <c r="Q423" s="274"/>
      <c r="R423" s="217"/>
      <c r="S423" s="225"/>
      <c r="T423" s="225"/>
      <c r="U423" s="241"/>
      <c r="V423" s="275"/>
      <c r="W423" s="276"/>
      <c r="X423" s="276"/>
      <c r="Y423" s="276"/>
      <c r="Z423" s="276"/>
      <c r="AB423" s="278"/>
    </row>
    <row r="424" spans="1:28" s="277" customFormat="1" ht="20">
      <c r="A424" s="216"/>
      <c r="B424" s="217"/>
      <c r="C424" s="221"/>
      <c r="D424" s="283"/>
      <c r="E424" s="217"/>
      <c r="F424" s="217"/>
      <c r="G424" s="217"/>
      <c r="H424" s="218"/>
      <c r="I424" s="219"/>
      <c r="J424" s="219"/>
      <c r="K424" s="273"/>
      <c r="L424" s="273"/>
      <c r="M424" s="273"/>
      <c r="N424" s="273"/>
      <c r="O424" s="273"/>
      <c r="P424" s="220"/>
      <c r="Q424" s="274"/>
      <c r="R424" s="217"/>
      <c r="S424" s="225"/>
      <c r="T424" s="225"/>
      <c r="U424" s="241"/>
      <c r="V424" s="275"/>
      <c r="W424" s="276"/>
      <c r="X424" s="276"/>
      <c r="Y424" s="276"/>
      <c r="Z424" s="276"/>
      <c r="AB424" s="278"/>
    </row>
    <row r="425" spans="1:28" s="277" customFormat="1" ht="20">
      <c r="A425" s="216"/>
      <c r="B425" s="217"/>
      <c r="C425" s="221"/>
      <c r="D425" s="283"/>
      <c r="E425" s="217"/>
      <c r="F425" s="217"/>
      <c r="G425" s="217"/>
      <c r="H425" s="218"/>
      <c r="I425" s="219"/>
      <c r="J425" s="219"/>
      <c r="K425" s="273"/>
      <c r="L425" s="273"/>
      <c r="M425" s="273"/>
      <c r="N425" s="273"/>
      <c r="O425" s="273"/>
      <c r="P425" s="220"/>
      <c r="Q425" s="274"/>
      <c r="R425" s="217"/>
      <c r="S425" s="225"/>
      <c r="T425" s="225"/>
      <c r="U425" s="241"/>
      <c r="V425" s="275"/>
      <c r="W425" s="276"/>
      <c r="X425" s="276"/>
      <c r="Y425" s="276"/>
      <c r="Z425" s="276"/>
      <c r="AB425" s="278"/>
    </row>
    <row r="426" spans="1:28" s="277" customFormat="1" ht="20">
      <c r="A426" s="216"/>
      <c r="B426" s="217"/>
      <c r="C426" s="221"/>
      <c r="D426" s="283"/>
      <c r="E426" s="217"/>
      <c r="F426" s="217"/>
      <c r="G426" s="217"/>
      <c r="H426" s="218"/>
      <c r="I426" s="219"/>
      <c r="J426" s="219"/>
      <c r="K426" s="273"/>
      <c r="L426" s="273"/>
      <c r="M426" s="273"/>
      <c r="N426" s="273"/>
      <c r="O426" s="273"/>
      <c r="P426" s="220"/>
      <c r="Q426" s="274"/>
      <c r="R426" s="217"/>
      <c r="S426" s="225"/>
      <c r="T426" s="225"/>
      <c r="U426" s="241"/>
      <c r="V426" s="275"/>
      <c r="W426" s="276"/>
      <c r="X426" s="276"/>
      <c r="Y426" s="276"/>
      <c r="Z426" s="276"/>
      <c r="AB426" s="278"/>
    </row>
    <row r="427" spans="1:28" s="277" customFormat="1" ht="20">
      <c r="A427" s="216"/>
      <c r="B427" s="217"/>
      <c r="C427" s="221"/>
      <c r="D427" s="283"/>
      <c r="E427" s="217"/>
      <c r="F427" s="217"/>
      <c r="G427" s="217"/>
      <c r="H427" s="218"/>
      <c r="I427" s="219"/>
      <c r="J427" s="219"/>
      <c r="K427" s="273"/>
      <c r="L427" s="273"/>
      <c r="M427" s="273"/>
      <c r="N427" s="273"/>
      <c r="O427" s="273"/>
      <c r="P427" s="220"/>
      <c r="Q427" s="274"/>
      <c r="R427" s="217"/>
      <c r="S427" s="225"/>
      <c r="T427" s="225"/>
      <c r="U427" s="241"/>
      <c r="V427" s="275"/>
      <c r="W427" s="276"/>
      <c r="X427" s="276"/>
      <c r="Y427" s="276"/>
      <c r="Z427" s="276"/>
      <c r="AB427" s="278"/>
    </row>
    <row r="428" spans="1:28" s="277" customFormat="1" ht="20">
      <c r="A428" s="216"/>
      <c r="B428" s="217"/>
      <c r="C428" s="221"/>
      <c r="D428" s="283"/>
      <c r="E428" s="217"/>
      <c r="F428" s="217"/>
      <c r="G428" s="217"/>
      <c r="H428" s="218"/>
      <c r="I428" s="219"/>
      <c r="J428" s="219"/>
      <c r="K428" s="273"/>
      <c r="L428" s="273"/>
      <c r="M428" s="273"/>
      <c r="N428" s="273"/>
      <c r="O428" s="273"/>
      <c r="P428" s="220"/>
      <c r="Q428" s="274"/>
      <c r="R428" s="217"/>
      <c r="S428" s="225"/>
      <c r="T428" s="225"/>
      <c r="U428" s="241"/>
      <c r="V428" s="275"/>
      <c r="W428" s="276"/>
      <c r="X428" s="276"/>
      <c r="Y428" s="276"/>
      <c r="Z428" s="276"/>
      <c r="AB428" s="278"/>
    </row>
    <row r="429" spans="1:28" s="277" customFormat="1" ht="20">
      <c r="A429" s="216"/>
      <c r="B429" s="217"/>
      <c r="C429" s="221"/>
      <c r="D429" s="283"/>
      <c r="E429" s="217"/>
      <c r="F429" s="217"/>
      <c r="G429" s="217"/>
      <c r="H429" s="218"/>
      <c r="I429" s="219"/>
      <c r="J429" s="219"/>
      <c r="K429" s="273"/>
      <c r="L429" s="273"/>
      <c r="M429" s="273"/>
      <c r="N429" s="273"/>
      <c r="O429" s="273"/>
      <c r="P429" s="220"/>
      <c r="Q429" s="274"/>
      <c r="R429" s="217"/>
      <c r="S429" s="225"/>
      <c r="T429" s="225"/>
      <c r="U429" s="241"/>
      <c r="V429" s="275"/>
      <c r="W429" s="276"/>
      <c r="X429" s="276"/>
      <c r="Y429" s="276"/>
      <c r="Z429" s="276"/>
      <c r="AB429" s="278"/>
    </row>
    <row r="430" spans="1:28" s="277" customFormat="1" ht="20">
      <c r="A430" s="216"/>
      <c r="B430" s="217"/>
      <c r="C430" s="221"/>
      <c r="D430" s="283"/>
      <c r="E430" s="217"/>
      <c r="F430" s="217"/>
      <c r="G430" s="217"/>
      <c r="H430" s="218"/>
      <c r="I430" s="219"/>
      <c r="J430" s="219"/>
      <c r="K430" s="273"/>
      <c r="L430" s="273"/>
      <c r="M430" s="273"/>
      <c r="N430" s="273"/>
      <c r="O430" s="273"/>
      <c r="P430" s="220"/>
      <c r="Q430" s="274"/>
      <c r="R430" s="217"/>
      <c r="S430" s="225"/>
      <c r="T430" s="225"/>
      <c r="U430" s="241"/>
      <c r="V430" s="275"/>
      <c r="W430" s="276"/>
      <c r="X430" s="276"/>
      <c r="Y430" s="276"/>
      <c r="Z430" s="276"/>
      <c r="AB430" s="278"/>
    </row>
    <row r="431" spans="1:28" s="277" customFormat="1" ht="20">
      <c r="A431" s="216"/>
      <c r="B431" s="217"/>
      <c r="C431" s="221"/>
      <c r="D431" s="283"/>
      <c r="E431" s="217"/>
      <c r="F431" s="217"/>
      <c r="G431" s="217"/>
      <c r="H431" s="218"/>
      <c r="I431" s="219"/>
      <c r="J431" s="219"/>
      <c r="K431" s="273"/>
      <c r="L431" s="273"/>
      <c r="M431" s="273"/>
      <c r="N431" s="273"/>
      <c r="O431" s="273"/>
      <c r="P431" s="220"/>
      <c r="Q431" s="274"/>
      <c r="R431" s="217"/>
      <c r="S431" s="225"/>
      <c r="T431" s="225"/>
      <c r="U431" s="241"/>
      <c r="V431" s="275"/>
      <c r="W431" s="276"/>
      <c r="X431" s="276"/>
      <c r="Y431" s="276"/>
      <c r="Z431" s="276"/>
      <c r="AB431" s="278"/>
    </row>
    <row r="432" spans="1:28" s="277" customFormat="1" ht="20">
      <c r="A432" s="216"/>
      <c r="B432" s="217"/>
      <c r="C432" s="221"/>
      <c r="D432" s="283"/>
      <c r="E432" s="217"/>
      <c r="F432" s="217"/>
      <c r="G432" s="217"/>
      <c r="H432" s="218"/>
      <c r="I432" s="219"/>
      <c r="J432" s="219"/>
      <c r="K432" s="273"/>
      <c r="L432" s="273"/>
      <c r="M432" s="273"/>
      <c r="N432" s="273"/>
      <c r="O432" s="273"/>
      <c r="P432" s="220"/>
      <c r="Q432" s="274"/>
      <c r="R432" s="217"/>
      <c r="S432" s="225"/>
      <c r="T432" s="225"/>
      <c r="U432" s="241"/>
      <c r="V432" s="275"/>
      <c r="W432" s="276"/>
      <c r="X432" s="276"/>
      <c r="Y432" s="276"/>
      <c r="Z432" s="276"/>
      <c r="AB432" s="278"/>
    </row>
    <row r="433" spans="1:28" s="277" customFormat="1" ht="20">
      <c r="A433" s="216"/>
      <c r="B433" s="217"/>
      <c r="C433" s="221"/>
      <c r="D433" s="283"/>
      <c r="E433" s="217"/>
      <c r="F433" s="217"/>
      <c r="G433" s="217"/>
      <c r="H433" s="218"/>
      <c r="I433" s="219"/>
      <c r="J433" s="219"/>
      <c r="K433" s="273"/>
      <c r="L433" s="273"/>
      <c r="M433" s="273"/>
      <c r="N433" s="273"/>
      <c r="O433" s="273"/>
      <c r="P433" s="220"/>
      <c r="Q433" s="274"/>
      <c r="R433" s="217"/>
      <c r="S433" s="225"/>
      <c r="T433" s="225"/>
      <c r="U433" s="241"/>
      <c r="V433" s="275"/>
      <c r="W433" s="276"/>
      <c r="X433" s="276"/>
      <c r="Y433" s="276"/>
      <c r="Z433" s="276"/>
      <c r="AB433" s="278"/>
    </row>
    <row r="434" spans="1:28" s="277" customFormat="1" ht="20">
      <c r="A434" s="216"/>
      <c r="B434" s="217"/>
      <c r="C434" s="221"/>
      <c r="D434" s="283"/>
      <c r="E434" s="217"/>
      <c r="F434" s="217"/>
      <c r="G434" s="217"/>
      <c r="H434" s="218"/>
      <c r="I434" s="219"/>
      <c r="J434" s="219"/>
      <c r="K434" s="273"/>
      <c r="L434" s="273"/>
      <c r="M434" s="273"/>
      <c r="N434" s="273"/>
      <c r="O434" s="273"/>
      <c r="P434" s="220"/>
      <c r="Q434" s="274"/>
      <c r="R434" s="217"/>
      <c r="S434" s="225"/>
      <c r="T434" s="225"/>
      <c r="U434" s="241"/>
      <c r="V434" s="275"/>
      <c r="W434" s="276"/>
      <c r="X434" s="276"/>
      <c r="Y434" s="276"/>
      <c r="Z434" s="276"/>
      <c r="AB434" s="278"/>
    </row>
    <row r="435" spans="1:28" s="277" customFormat="1" ht="20">
      <c r="A435" s="216"/>
      <c r="B435" s="217"/>
      <c r="C435" s="221"/>
      <c r="D435" s="283"/>
      <c r="E435" s="217"/>
      <c r="F435" s="217"/>
      <c r="G435" s="217"/>
      <c r="H435" s="218"/>
      <c r="I435" s="219"/>
      <c r="J435" s="219"/>
      <c r="K435" s="273"/>
      <c r="L435" s="273"/>
      <c r="M435" s="273"/>
      <c r="N435" s="273"/>
      <c r="O435" s="273"/>
      <c r="P435" s="220"/>
      <c r="Q435" s="274"/>
      <c r="R435" s="217"/>
      <c r="S435" s="225"/>
      <c r="T435" s="225"/>
      <c r="U435" s="241"/>
      <c r="V435" s="275"/>
      <c r="W435" s="276"/>
      <c r="X435" s="276"/>
      <c r="Y435" s="276"/>
      <c r="Z435" s="276"/>
      <c r="AB435" s="278"/>
    </row>
    <row r="436" spans="1:28" s="277" customFormat="1" ht="20">
      <c r="A436" s="216"/>
      <c r="B436" s="217"/>
      <c r="C436" s="221"/>
      <c r="D436" s="283"/>
      <c r="E436" s="217"/>
      <c r="F436" s="217"/>
      <c r="G436" s="217"/>
      <c r="H436" s="218"/>
      <c r="I436" s="219"/>
      <c r="J436" s="219"/>
      <c r="K436" s="273"/>
      <c r="L436" s="273"/>
      <c r="M436" s="273"/>
      <c r="N436" s="273"/>
      <c r="O436" s="273"/>
      <c r="P436" s="220"/>
      <c r="Q436" s="274"/>
      <c r="R436" s="217"/>
      <c r="S436" s="225"/>
      <c r="T436" s="225"/>
      <c r="U436" s="241"/>
      <c r="V436" s="275"/>
      <c r="W436" s="276"/>
      <c r="X436" s="276"/>
      <c r="Y436" s="276"/>
      <c r="Z436" s="276"/>
      <c r="AB436" s="278"/>
    </row>
    <row r="437" spans="1:28" s="277" customFormat="1" ht="20">
      <c r="A437" s="216"/>
      <c r="B437" s="217"/>
      <c r="C437" s="221"/>
      <c r="D437" s="283"/>
      <c r="E437" s="217"/>
      <c r="F437" s="217"/>
      <c r="G437" s="217"/>
      <c r="H437" s="218"/>
      <c r="I437" s="219"/>
      <c r="J437" s="219"/>
      <c r="K437" s="273"/>
      <c r="L437" s="273"/>
      <c r="M437" s="273"/>
      <c r="N437" s="273"/>
      <c r="O437" s="273"/>
      <c r="P437" s="220"/>
      <c r="Q437" s="274"/>
      <c r="R437" s="217"/>
      <c r="S437" s="225"/>
      <c r="T437" s="225"/>
      <c r="U437" s="241"/>
      <c r="V437" s="275"/>
      <c r="W437" s="276"/>
      <c r="X437" s="276"/>
      <c r="Y437" s="276"/>
      <c r="Z437" s="276"/>
      <c r="AB437" s="278"/>
    </row>
    <row r="438" spans="1:28" s="277" customFormat="1" ht="20">
      <c r="A438" s="216"/>
      <c r="B438" s="217"/>
      <c r="C438" s="221"/>
      <c r="D438" s="283"/>
      <c r="E438" s="217"/>
      <c r="F438" s="217"/>
      <c r="G438" s="217"/>
      <c r="H438" s="218"/>
      <c r="I438" s="219"/>
      <c r="J438" s="219"/>
      <c r="K438" s="273"/>
      <c r="L438" s="273"/>
      <c r="M438" s="273"/>
      <c r="N438" s="273"/>
      <c r="O438" s="273"/>
      <c r="P438" s="220"/>
      <c r="Q438" s="274"/>
      <c r="R438" s="217"/>
      <c r="S438" s="225"/>
      <c r="T438" s="225"/>
      <c r="U438" s="241"/>
      <c r="V438" s="275"/>
      <c r="W438" s="276"/>
      <c r="X438" s="276"/>
      <c r="Y438" s="276"/>
      <c r="Z438" s="276"/>
      <c r="AB438" s="278"/>
    </row>
    <row r="439" spans="1:28" s="277" customFormat="1" ht="20">
      <c r="A439" s="216"/>
      <c r="B439" s="217"/>
      <c r="C439" s="221"/>
      <c r="D439" s="283"/>
      <c r="E439" s="217"/>
      <c r="F439" s="217"/>
      <c r="G439" s="217"/>
      <c r="H439" s="218"/>
      <c r="I439" s="219"/>
      <c r="J439" s="219"/>
      <c r="K439" s="273"/>
      <c r="L439" s="273"/>
      <c r="M439" s="273"/>
      <c r="N439" s="273"/>
      <c r="O439" s="273"/>
      <c r="P439" s="220"/>
      <c r="Q439" s="274"/>
      <c r="R439" s="217"/>
      <c r="S439" s="225"/>
      <c r="T439" s="225"/>
      <c r="U439" s="241"/>
      <c r="V439" s="275"/>
      <c r="W439" s="276"/>
      <c r="X439" s="276"/>
      <c r="Y439" s="276"/>
      <c r="Z439" s="276"/>
      <c r="AB439" s="278"/>
    </row>
    <row r="440" spans="1:28" s="277" customFormat="1" ht="20">
      <c r="A440" s="216"/>
      <c r="B440" s="217"/>
      <c r="C440" s="221"/>
      <c r="D440" s="283"/>
      <c r="E440" s="217"/>
      <c r="F440" s="217"/>
      <c r="G440" s="217"/>
      <c r="H440" s="218"/>
      <c r="I440" s="219"/>
      <c r="J440" s="219"/>
      <c r="K440" s="273"/>
      <c r="L440" s="273"/>
      <c r="M440" s="273"/>
      <c r="N440" s="273"/>
      <c r="O440" s="273"/>
      <c r="P440" s="220"/>
      <c r="Q440" s="274"/>
      <c r="R440" s="217"/>
      <c r="S440" s="225"/>
      <c r="T440" s="225"/>
      <c r="U440" s="241"/>
      <c r="V440" s="275"/>
      <c r="W440" s="276"/>
      <c r="X440" s="276"/>
      <c r="Y440" s="276"/>
      <c r="Z440" s="276"/>
      <c r="AB440" s="278"/>
    </row>
    <row r="441" spans="1:28" s="277" customFormat="1" ht="20">
      <c r="A441" s="216"/>
      <c r="B441" s="217"/>
      <c r="C441" s="221"/>
      <c r="D441" s="283"/>
      <c r="E441" s="217"/>
      <c r="F441" s="217"/>
      <c r="G441" s="217"/>
      <c r="H441" s="218"/>
      <c r="I441" s="219"/>
      <c r="J441" s="219"/>
      <c r="K441" s="273"/>
      <c r="L441" s="273"/>
      <c r="M441" s="273"/>
      <c r="N441" s="273"/>
      <c r="O441" s="273"/>
      <c r="P441" s="220"/>
      <c r="Q441" s="274"/>
      <c r="R441" s="217"/>
      <c r="S441" s="225"/>
      <c r="T441" s="225"/>
      <c r="U441" s="241"/>
      <c r="V441" s="275"/>
      <c r="W441" s="276"/>
      <c r="X441" s="276"/>
      <c r="Y441" s="276"/>
      <c r="Z441" s="276"/>
      <c r="AB441" s="278"/>
    </row>
    <row r="442" spans="1:28" s="277" customFormat="1" ht="20">
      <c r="A442" s="216"/>
      <c r="B442" s="217"/>
      <c r="C442" s="221"/>
      <c r="D442" s="283"/>
      <c r="E442" s="217"/>
      <c r="F442" s="217"/>
      <c r="G442" s="217"/>
      <c r="H442" s="218"/>
      <c r="I442" s="219"/>
      <c r="J442" s="219"/>
      <c r="K442" s="273"/>
      <c r="L442" s="273"/>
      <c r="M442" s="273"/>
      <c r="N442" s="273"/>
      <c r="O442" s="273"/>
      <c r="P442" s="220"/>
      <c r="Q442" s="274"/>
      <c r="R442" s="217"/>
      <c r="S442" s="225"/>
      <c r="T442" s="225"/>
      <c r="U442" s="241"/>
      <c r="V442" s="275"/>
      <c r="W442" s="276"/>
      <c r="X442" s="276"/>
      <c r="Y442" s="276"/>
      <c r="Z442" s="276"/>
      <c r="AB442" s="278"/>
    </row>
    <row r="443" spans="1:28" s="277" customFormat="1" ht="20">
      <c r="A443" s="216"/>
      <c r="B443" s="217"/>
      <c r="C443" s="221"/>
      <c r="D443" s="283"/>
      <c r="E443" s="217"/>
      <c r="F443" s="217"/>
      <c r="G443" s="217"/>
      <c r="H443" s="218"/>
      <c r="I443" s="219"/>
      <c r="J443" s="219"/>
      <c r="K443" s="273"/>
      <c r="L443" s="273"/>
      <c r="M443" s="273"/>
      <c r="N443" s="273"/>
      <c r="O443" s="273"/>
      <c r="P443" s="220"/>
      <c r="Q443" s="274"/>
      <c r="R443" s="217"/>
      <c r="S443" s="225"/>
      <c r="T443" s="225"/>
      <c r="U443" s="241"/>
      <c r="V443" s="275"/>
      <c r="W443" s="276"/>
      <c r="X443" s="276"/>
      <c r="Y443" s="276"/>
      <c r="Z443" s="276"/>
      <c r="AB443" s="278"/>
    </row>
    <row r="444" spans="1:28" s="277" customFormat="1" ht="20">
      <c r="A444" s="216"/>
      <c r="B444" s="217"/>
      <c r="C444" s="221"/>
      <c r="D444" s="283"/>
      <c r="E444" s="217"/>
      <c r="F444" s="217"/>
      <c r="G444" s="217"/>
      <c r="H444" s="218"/>
      <c r="I444" s="219"/>
      <c r="J444" s="219"/>
      <c r="K444" s="273"/>
      <c r="L444" s="273"/>
      <c r="M444" s="273"/>
      <c r="N444" s="273"/>
      <c r="O444" s="273"/>
      <c r="P444" s="220"/>
      <c r="Q444" s="274"/>
      <c r="R444" s="217"/>
      <c r="S444" s="225"/>
      <c r="T444" s="225"/>
      <c r="U444" s="241"/>
      <c r="V444" s="275"/>
      <c r="W444" s="276"/>
      <c r="X444" s="276"/>
      <c r="Y444" s="276"/>
      <c r="Z444" s="276"/>
      <c r="AB444" s="278"/>
    </row>
    <row r="445" spans="1:28" s="277" customFormat="1" ht="20">
      <c r="A445" s="216"/>
      <c r="B445" s="217"/>
      <c r="C445" s="221"/>
      <c r="D445" s="283"/>
      <c r="E445" s="217"/>
      <c r="F445" s="217"/>
      <c r="G445" s="217"/>
      <c r="H445" s="218"/>
      <c r="I445" s="219"/>
      <c r="J445" s="219"/>
      <c r="K445" s="273"/>
      <c r="L445" s="273"/>
      <c r="M445" s="273"/>
      <c r="N445" s="273"/>
      <c r="O445" s="273"/>
      <c r="P445" s="220"/>
      <c r="Q445" s="274"/>
      <c r="R445" s="217"/>
      <c r="S445" s="225"/>
      <c r="T445" s="225"/>
      <c r="U445" s="241"/>
      <c r="V445" s="275"/>
      <c r="W445" s="276"/>
      <c r="X445" s="276"/>
      <c r="Y445" s="276"/>
      <c r="Z445" s="276"/>
      <c r="AB445" s="278"/>
    </row>
    <row r="446" spans="1:28" s="277" customFormat="1" ht="20">
      <c r="A446" s="216"/>
      <c r="B446" s="217"/>
      <c r="C446" s="221"/>
      <c r="D446" s="283"/>
      <c r="E446" s="217"/>
      <c r="F446" s="217"/>
      <c r="G446" s="217"/>
      <c r="H446" s="218"/>
      <c r="I446" s="219"/>
      <c r="J446" s="219"/>
      <c r="K446" s="273"/>
      <c r="L446" s="273"/>
      <c r="M446" s="273"/>
      <c r="N446" s="273"/>
      <c r="O446" s="273"/>
      <c r="P446" s="220"/>
      <c r="Q446" s="274"/>
      <c r="R446" s="217"/>
      <c r="S446" s="225"/>
      <c r="T446" s="225"/>
      <c r="U446" s="241"/>
      <c r="V446" s="275"/>
      <c r="W446" s="276"/>
      <c r="X446" s="276"/>
      <c r="Y446" s="276"/>
      <c r="Z446" s="276"/>
      <c r="AB446" s="278"/>
    </row>
    <row r="447" spans="1:28" s="277" customFormat="1" ht="20">
      <c r="A447" s="216"/>
      <c r="B447" s="217"/>
      <c r="C447" s="221"/>
      <c r="D447" s="283"/>
      <c r="E447" s="217"/>
      <c r="F447" s="217"/>
      <c r="G447" s="217"/>
      <c r="H447" s="218"/>
      <c r="I447" s="219"/>
      <c r="J447" s="219"/>
      <c r="K447" s="273"/>
      <c r="L447" s="273"/>
      <c r="M447" s="273"/>
      <c r="N447" s="273"/>
      <c r="O447" s="273"/>
      <c r="P447" s="220"/>
      <c r="Q447" s="274"/>
      <c r="R447" s="217"/>
      <c r="S447" s="225"/>
      <c r="T447" s="225"/>
      <c r="U447" s="241"/>
      <c r="V447" s="275"/>
      <c r="W447" s="276"/>
      <c r="X447" s="276"/>
      <c r="Y447" s="276"/>
      <c r="Z447" s="276"/>
      <c r="AB447" s="278"/>
    </row>
    <row r="448" spans="1:28" s="277" customFormat="1" ht="20">
      <c r="A448" s="216"/>
      <c r="B448" s="217"/>
      <c r="C448" s="221"/>
      <c r="D448" s="283"/>
      <c r="E448" s="217"/>
      <c r="F448" s="217"/>
      <c r="G448" s="217"/>
      <c r="H448" s="218"/>
      <c r="I448" s="219"/>
      <c r="J448" s="219"/>
      <c r="K448" s="273"/>
      <c r="L448" s="273"/>
      <c r="M448" s="273"/>
      <c r="N448" s="273"/>
      <c r="O448" s="273"/>
      <c r="P448" s="220"/>
      <c r="Q448" s="274"/>
      <c r="R448" s="217"/>
      <c r="S448" s="225"/>
      <c r="T448" s="225"/>
      <c r="U448" s="241"/>
      <c r="V448" s="275"/>
      <c r="W448" s="276"/>
      <c r="X448" s="276"/>
      <c r="Y448" s="276"/>
      <c r="Z448" s="276"/>
      <c r="AB448" s="278"/>
    </row>
    <row r="449" spans="1:28" s="277" customFormat="1" ht="20">
      <c r="A449" s="216"/>
      <c r="B449" s="217"/>
      <c r="C449" s="221"/>
      <c r="D449" s="283"/>
      <c r="E449" s="217"/>
      <c r="F449" s="217"/>
      <c r="G449" s="217"/>
      <c r="H449" s="218"/>
      <c r="I449" s="219"/>
      <c r="J449" s="219"/>
      <c r="K449" s="273"/>
      <c r="L449" s="273"/>
      <c r="M449" s="273"/>
      <c r="N449" s="273"/>
      <c r="O449" s="273"/>
      <c r="P449" s="220"/>
      <c r="Q449" s="274"/>
      <c r="R449" s="217"/>
      <c r="S449" s="225"/>
      <c r="T449" s="225"/>
      <c r="U449" s="241"/>
      <c r="V449" s="275"/>
      <c r="W449" s="276"/>
      <c r="X449" s="276"/>
      <c r="Y449" s="276"/>
      <c r="Z449" s="276"/>
      <c r="AB449" s="278"/>
    </row>
    <row r="450" spans="1:28" s="277" customFormat="1" ht="20">
      <c r="A450" s="216"/>
      <c r="B450" s="217"/>
      <c r="C450" s="221"/>
      <c r="D450" s="283"/>
      <c r="E450" s="217"/>
      <c r="F450" s="217"/>
      <c r="G450" s="217"/>
      <c r="H450" s="218"/>
      <c r="I450" s="219"/>
      <c r="J450" s="219"/>
      <c r="K450" s="273"/>
      <c r="L450" s="273"/>
      <c r="M450" s="273"/>
      <c r="N450" s="273"/>
      <c r="O450" s="273"/>
      <c r="P450" s="220"/>
      <c r="Q450" s="274"/>
      <c r="R450" s="217"/>
      <c r="S450" s="225"/>
      <c r="T450" s="225"/>
      <c r="U450" s="241"/>
      <c r="V450" s="275"/>
      <c r="W450" s="276"/>
      <c r="X450" s="276"/>
      <c r="Y450" s="276"/>
      <c r="Z450" s="276"/>
      <c r="AB450" s="278"/>
    </row>
    <row r="451" spans="1:28" s="277" customFormat="1" ht="20">
      <c r="A451" s="216"/>
      <c r="B451" s="217"/>
      <c r="C451" s="221"/>
      <c r="D451" s="283"/>
      <c r="E451" s="217"/>
      <c r="F451" s="217"/>
      <c r="G451" s="217"/>
      <c r="H451" s="218"/>
      <c r="I451" s="219"/>
      <c r="J451" s="219"/>
      <c r="K451" s="273"/>
      <c r="L451" s="273"/>
      <c r="M451" s="273"/>
      <c r="N451" s="273"/>
      <c r="O451" s="273"/>
      <c r="P451" s="220"/>
      <c r="Q451" s="274"/>
      <c r="R451" s="217"/>
      <c r="S451" s="225"/>
      <c r="T451" s="225"/>
      <c r="U451" s="241"/>
      <c r="V451" s="275"/>
      <c r="W451" s="276"/>
      <c r="X451" s="276"/>
      <c r="Y451" s="276"/>
      <c r="Z451" s="276"/>
      <c r="AB451" s="278"/>
    </row>
    <row r="452" spans="1:28" s="277" customFormat="1" ht="20">
      <c r="A452" s="216"/>
      <c r="B452" s="217"/>
      <c r="C452" s="221"/>
      <c r="D452" s="283"/>
      <c r="E452" s="217"/>
      <c r="F452" s="217"/>
      <c r="G452" s="217"/>
      <c r="H452" s="218"/>
      <c r="I452" s="219"/>
      <c r="J452" s="219"/>
      <c r="K452" s="273"/>
      <c r="L452" s="273"/>
      <c r="M452" s="273"/>
      <c r="N452" s="273"/>
      <c r="O452" s="273"/>
      <c r="P452" s="220"/>
      <c r="Q452" s="274"/>
      <c r="R452" s="217"/>
      <c r="S452" s="225"/>
      <c r="T452" s="225"/>
      <c r="U452" s="241"/>
      <c r="V452" s="275"/>
      <c r="W452" s="276"/>
      <c r="X452" s="276"/>
      <c r="Y452" s="276"/>
      <c r="Z452" s="276"/>
      <c r="AB452" s="278"/>
    </row>
    <row r="453" spans="1:28" s="277" customFormat="1" ht="20">
      <c r="A453" s="216"/>
      <c r="B453" s="217"/>
      <c r="C453" s="221"/>
      <c r="D453" s="283"/>
      <c r="E453" s="217"/>
      <c r="F453" s="217"/>
      <c r="G453" s="217"/>
      <c r="H453" s="218"/>
      <c r="I453" s="219"/>
      <c r="J453" s="219"/>
      <c r="K453" s="273"/>
      <c r="L453" s="273"/>
      <c r="M453" s="273"/>
      <c r="N453" s="273"/>
      <c r="O453" s="273"/>
      <c r="P453" s="220"/>
      <c r="Q453" s="274"/>
      <c r="R453" s="217"/>
      <c r="S453" s="225"/>
      <c r="T453" s="225"/>
      <c r="U453" s="241"/>
      <c r="V453" s="275"/>
      <c r="W453" s="276"/>
      <c r="X453" s="276"/>
      <c r="Y453" s="276"/>
      <c r="Z453" s="276"/>
      <c r="AB453" s="278"/>
    </row>
    <row r="454" spans="1:28" s="277" customFormat="1" ht="20">
      <c r="A454" s="216"/>
      <c r="B454" s="217"/>
      <c r="C454" s="221"/>
      <c r="D454" s="283"/>
      <c r="E454" s="217"/>
      <c r="F454" s="217"/>
      <c r="G454" s="217"/>
      <c r="H454" s="218"/>
      <c r="I454" s="219"/>
      <c r="J454" s="219"/>
      <c r="K454" s="273"/>
      <c r="L454" s="273"/>
      <c r="M454" s="273"/>
      <c r="N454" s="273"/>
      <c r="O454" s="273"/>
      <c r="P454" s="220"/>
      <c r="Q454" s="274"/>
      <c r="R454" s="217"/>
      <c r="S454" s="225"/>
      <c r="T454" s="225"/>
      <c r="U454" s="241"/>
      <c r="V454" s="275"/>
      <c r="W454" s="276"/>
      <c r="X454" s="276"/>
      <c r="Y454" s="276"/>
      <c r="Z454" s="276"/>
      <c r="AB454" s="278"/>
    </row>
    <row r="455" spans="1:28" s="277" customFormat="1" ht="20">
      <c r="A455" s="216"/>
      <c r="B455" s="217"/>
      <c r="C455" s="221"/>
      <c r="D455" s="283"/>
      <c r="E455" s="217"/>
      <c r="F455" s="217"/>
      <c r="G455" s="217"/>
      <c r="H455" s="218"/>
      <c r="I455" s="219"/>
      <c r="J455" s="219"/>
      <c r="K455" s="273"/>
      <c r="L455" s="273"/>
      <c r="M455" s="273"/>
      <c r="N455" s="273"/>
      <c r="O455" s="273"/>
      <c r="P455" s="220"/>
      <c r="Q455" s="274"/>
      <c r="R455" s="217"/>
      <c r="S455" s="225"/>
      <c r="T455" s="225"/>
      <c r="U455" s="241"/>
      <c r="V455" s="275"/>
      <c r="W455" s="276"/>
      <c r="X455" s="276"/>
      <c r="Y455" s="276"/>
      <c r="Z455" s="276"/>
      <c r="AB455" s="278"/>
    </row>
    <row r="456" spans="1:28" s="277" customFormat="1" ht="20">
      <c r="A456" s="216"/>
      <c r="B456" s="217"/>
      <c r="C456" s="221"/>
      <c r="D456" s="283"/>
      <c r="E456" s="217"/>
      <c r="F456" s="217"/>
      <c r="G456" s="217"/>
      <c r="H456" s="218"/>
      <c r="I456" s="219"/>
      <c r="J456" s="219"/>
      <c r="K456" s="273"/>
      <c r="L456" s="273"/>
      <c r="M456" s="273"/>
      <c r="N456" s="273"/>
      <c r="O456" s="273"/>
      <c r="P456" s="220"/>
      <c r="Q456" s="274"/>
      <c r="R456" s="217"/>
      <c r="S456" s="225"/>
      <c r="T456" s="225"/>
      <c r="U456" s="241"/>
      <c r="V456" s="275"/>
      <c r="W456" s="276"/>
      <c r="X456" s="276"/>
      <c r="Y456" s="276"/>
      <c r="Z456" s="276"/>
      <c r="AB456" s="278"/>
    </row>
    <row r="457" spans="1:28" s="277" customFormat="1" ht="20">
      <c r="A457" s="216"/>
      <c r="B457" s="217"/>
      <c r="C457" s="221"/>
      <c r="D457" s="283"/>
      <c r="E457" s="217"/>
      <c r="F457" s="217"/>
      <c r="G457" s="217"/>
      <c r="H457" s="218"/>
      <c r="I457" s="219"/>
      <c r="J457" s="219"/>
      <c r="K457" s="273"/>
      <c r="L457" s="273"/>
      <c r="M457" s="273"/>
      <c r="N457" s="273"/>
      <c r="O457" s="273"/>
      <c r="P457" s="220"/>
      <c r="Q457" s="274"/>
      <c r="R457" s="217"/>
      <c r="S457" s="225"/>
      <c r="T457" s="225"/>
      <c r="U457" s="241"/>
      <c r="V457" s="275"/>
      <c r="W457" s="276"/>
      <c r="X457" s="276"/>
      <c r="Y457" s="276"/>
      <c r="Z457" s="276"/>
      <c r="AB457" s="278"/>
    </row>
    <row r="458" spans="1:28" s="277" customFormat="1" ht="20">
      <c r="A458" s="216"/>
      <c r="B458" s="217"/>
      <c r="C458" s="221"/>
      <c r="D458" s="283"/>
      <c r="E458" s="217"/>
      <c r="F458" s="217"/>
      <c r="G458" s="217"/>
      <c r="H458" s="218"/>
      <c r="I458" s="219"/>
      <c r="J458" s="219"/>
      <c r="K458" s="273"/>
      <c r="L458" s="273"/>
      <c r="M458" s="273"/>
      <c r="N458" s="273"/>
      <c r="O458" s="273"/>
      <c r="P458" s="220"/>
      <c r="Q458" s="274"/>
      <c r="R458" s="217"/>
      <c r="S458" s="225"/>
      <c r="T458" s="225"/>
      <c r="U458" s="241"/>
      <c r="V458" s="275"/>
      <c r="W458" s="276"/>
      <c r="X458" s="276"/>
      <c r="Y458" s="276"/>
      <c r="Z458" s="276"/>
      <c r="AB458" s="278"/>
    </row>
    <row r="459" spans="1:28" s="277" customFormat="1" ht="20">
      <c r="A459" s="216"/>
      <c r="B459" s="217"/>
      <c r="C459" s="221"/>
      <c r="D459" s="283"/>
      <c r="E459" s="217"/>
      <c r="F459" s="217"/>
      <c r="G459" s="217"/>
      <c r="H459" s="218"/>
      <c r="I459" s="219"/>
      <c r="J459" s="219"/>
      <c r="K459" s="273"/>
      <c r="L459" s="273"/>
      <c r="M459" s="273"/>
      <c r="N459" s="273"/>
      <c r="O459" s="273"/>
      <c r="P459" s="220"/>
      <c r="Q459" s="274"/>
      <c r="R459" s="217"/>
      <c r="S459" s="225"/>
      <c r="T459" s="225"/>
      <c r="U459" s="241"/>
      <c r="V459" s="275"/>
      <c r="W459" s="276"/>
      <c r="X459" s="276"/>
      <c r="Y459" s="276"/>
      <c r="Z459" s="276"/>
      <c r="AB459" s="278"/>
    </row>
    <row r="460" spans="1:28" s="277" customFormat="1" ht="20">
      <c r="A460" s="216"/>
      <c r="B460" s="217"/>
      <c r="C460" s="221"/>
      <c r="D460" s="283"/>
      <c r="E460" s="217"/>
      <c r="F460" s="217"/>
      <c r="G460" s="217"/>
      <c r="H460" s="218"/>
      <c r="I460" s="219"/>
      <c r="J460" s="219"/>
      <c r="K460" s="273"/>
      <c r="L460" s="273"/>
      <c r="M460" s="273"/>
      <c r="N460" s="273"/>
      <c r="O460" s="273"/>
      <c r="P460" s="220"/>
      <c r="Q460" s="274"/>
      <c r="R460" s="217"/>
      <c r="S460" s="225"/>
      <c r="T460" s="225"/>
      <c r="U460" s="241"/>
      <c r="V460" s="275"/>
      <c r="W460" s="276"/>
      <c r="X460" s="276"/>
      <c r="Y460" s="276"/>
      <c r="Z460" s="276"/>
      <c r="AB460" s="278"/>
    </row>
    <row r="461" spans="1:28" s="277" customFormat="1" ht="20">
      <c r="A461" s="216"/>
      <c r="B461" s="217"/>
      <c r="C461" s="221"/>
      <c r="D461" s="283"/>
      <c r="E461" s="217"/>
      <c r="F461" s="217"/>
      <c r="G461" s="217"/>
      <c r="H461" s="218"/>
      <c r="I461" s="219"/>
      <c r="J461" s="219"/>
      <c r="K461" s="273"/>
      <c r="L461" s="273"/>
      <c r="M461" s="273"/>
      <c r="N461" s="273"/>
      <c r="O461" s="273"/>
      <c r="P461" s="220"/>
      <c r="Q461" s="274"/>
      <c r="R461" s="217"/>
      <c r="S461" s="225"/>
      <c r="T461" s="225"/>
      <c r="U461" s="241"/>
      <c r="V461" s="275"/>
      <c r="W461" s="276"/>
      <c r="X461" s="276"/>
      <c r="Y461" s="276"/>
      <c r="Z461" s="276"/>
      <c r="AB461" s="278"/>
    </row>
    <row r="462" spans="1:28" s="277" customFormat="1" ht="20">
      <c r="A462" s="216"/>
      <c r="B462" s="217"/>
      <c r="C462" s="221"/>
      <c r="D462" s="283"/>
      <c r="E462" s="217"/>
      <c r="F462" s="217"/>
      <c r="G462" s="217"/>
      <c r="H462" s="218"/>
      <c r="I462" s="219"/>
      <c r="J462" s="219"/>
      <c r="K462" s="273"/>
      <c r="L462" s="273"/>
      <c r="M462" s="273"/>
      <c r="N462" s="273"/>
      <c r="O462" s="273"/>
      <c r="P462" s="220"/>
      <c r="Q462" s="274"/>
      <c r="R462" s="217"/>
      <c r="S462" s="225"/>
      <c r="T462" s="225"/>
      <c r="U462" s="241"/>
      <c r="V462" s="275"/>
      <c r="W462" s="276"/>
      <c r="X462" s="276"/>
      <c r="Y462" s="276"/>
      <c r="Z462" s="276"/>
      <c r="AB462" s="278"/>
    </row>
    <row r="463" spans="1:28" s="277" customFormat="1" ht="20">
      <c r="A463" s="216"/>
      <c r="B463" s="217"/>
      <c r="C463" s="221"/>
      <c r="D463" s="283"/>
      <c r="E463" s="217"/>
      <c r="F463" s="217"/>
      <c r="G463" s="217"/>
      <c r="H463" s="218"/>
      <c r="I463" s="219"/>
      <c r="J463" s="219"/>
      <c r="K463" s="273"/>
      <c r="L463" s="273"/>
      <c r="M463" s="273"/>
      <c r="N463" s="273"/>
      <c r="O463" s="273"/>
      <c r="P463" s="220"/>
      <c r="Q463" s="274"/>
      <c r="R463" s="217"/>
      <c r="S463" s="225"/>
      <c r="T463" s="225"/>
      <c r="U463" s="241"/>
      <c r="V463" s="275"/>
      <c r="W463" s="276"/>
      <c r="X463" s="276"/>
      <c r="Y463" s="276"/>
      <c r="Z463" s="276"/>
      <c r="AB463" s="278"/>
    </row>
    <row r="464" spans="1:28" s="277" customFormat="1" ht="20">
      <c r="A464" s="216"/>
      <c r="B464" s="217"/>
      <c r="C464" s="221"/>
      <c r="D464" s="283"/>
      <c r="E464" s="217"/>
      <c r="F464" s="217"/>
      <c r="G464" s="217"/>
      <c r="H464" s="218"/>
      <c r="I464" s="219"/>
      <c r="J464" s="219"/>
      <c r="K464" s="273"/>
      <c r="L464" s="273"/>
      <c r="M464" s="273"/>
      <c r="N464" s="273"/>
      <c r="O464" s="273"/>
      <c r="P464" s="220"/>
      <c r="Q464" s="274"/>
      <c r="R464" s="217"/>
      <c r="S464" s="225"/>
      <c r="T464" s="225"/>
      <c r="U464" s="241"/>
      <c r="V464" s="275"/>
      <c r="W464" s="276"/>
      <c r="X464" s="276"/>
      <c r="Y464" s="276"/>
      <c r="Z464" s="276"/>
      <c r="AB464" s="278"/>
    </row>
    <row r="465" spans="1:28" s="277" customFormat="1" ht="20">
      <c r="A465" s="216"/>
      <c r="B465" s="217"/>
      <c r="C465" s="221"/>
      <c r="D465" s="283"/>
      <c r="E465" s="217"/>
      <c r="F465" s="217"/>
      <c r="G465" s="217"/>
      <c r="H465" s="218"/>
      <c r="I465" s="219"/>
      <c r="J465" s="219"/>
      <c r="K465" s="273"/>
      <c r="L465" s="273"/>
      <c r="M465" s="273"/>
      <c r="N465" s="273"/>
      <c r="O465" s="273"/>
      <c r="P465" s="220"/>
      <c r="Q465" s="274"/>
      <c r="R465" s="217"/>
      <c r="S465" s="225"/>
      <c r="T465" s="225"/>
      <c r="U465" s="241"/>
      <c r="V465" s="275"/>
      <c r="W465" s="276"/>
      <c r="X465" s="276"/>
      <c r="Y465" s="276"/>
      <c r="Z465" s="276"/>
      <c r="AB465" s="278"/>
    </row>
    <row r="466" spans="1:28" s="277" customFormat="1" ht="20">
      <c r="A466" s="216"/>
      <c r="B466" s="217"/>
      <c r="C466" s="221"/>
      <c r="D466" s="283"/>
      <c r="E466" s="217"/>
      <c r="F466" s="217"/>
      <c r="G466" s="217"/>
      <c r="H466" s="218"/>
      <c r="I466" s="219"/>
      <c r="J466" s="219"/>
      <c r="K466" s="273"/>
      <c r="L466" s="273"/>
      <c r="M466" s="273"/>
      <c r="N466" s="273"/>
      <c r="O466" s="273"/>
      <c r="P466" s="220"/>
      <c r="Q466" s="274"/>
      <c r="R466" s="217"/>
      <c r="S466" s="225"/>
      <c r="T466" s="225"/>
      <c r="U466" s="241"/>
      <c r="V466" s="275"/>
      <c r="W466" s="276"/>
      <c r="X466" s="276"/>
      <c r="Y466" s="276"/>
      <c r="Z466" s="276"/>
      <c r="AB466" s="278"/>
    </row>
    <row r="467" spans="1:28" s="277" customFormat="1" ht="20">
      <c r="A467" s="216"/>
      <c r="B467" s="217"/>
      <c r="C467" s="221"/>
      <c r="D467" s="283"/>
      <c r="E467" s="217"/>
      <c r="F467" s="217"/>
      <c r="G467" s="217"/>
      <c r="H467" s="218"/>
      <c r="I467" s="219"/>
      <c r="J467" s="219"/>
      <c r="K467" s="273"/>
      <c r="L467" s="273"/>
      <c r="M467" s="273"/>
      <c r="N467" s="273"/>
      <c r="O467" s="273"/>
      <c r="P467" s="220"/>
      <c r="Q467" s="274"/>
      <c r="R467" s="217"/>
      <c r="S467" s="225"/>
      <c r="T467" s="225"/>
      <c r="U467" s="241"/>
      <c r="V467" s="275"/>
      <c r="W467" s="276"/>
      <c r="X467" s="276"/>
      <c r="Y467" s="276"/>
      <c r="Z467" s="276"/>
      <c r="AB467" s="278"/>
    </row>
    <row r="468" spans="1:28" s="277" customFormat="1" ht="20">
      <c r="A468" s="216"/>
      <c r="B468" s="217"/>
      <c r="C468" s="221"/>
      <c r="D468" s="283"/>
      <c r="E468" s="217"/>
      <c r="F468" s="217"/>
      <c r="G468" s="217"/>
      <c r="H468" s="218"/>
      <c r="I468" s="219"/>
      <c r="J468" s="219"/>
      <c r="K468" s="273"/>
      <c r="L468" s="273"/>
      <c r="M468" s="273"/>
      <c r="N468" s="273"/>
      <c r="O468" s="273"/>
      <c r="P468" s="220"/>
      <c r="Q468" s="274"/>
      <c r="R468" s="217"/>
      <c r="S468" s="225"/>
      <c r="T468" s="225"/>
      <c r="U468" s="241"/>
      <c r="V468" s="275"/>
      <c r="W468" s="276"/>
      <c r="X468" s="276"/>
      <c r="Y468" s="276"/>
      <c r="Z468" s="276"/>
      <c r="AB468" s="278"/>
    </row>
    <row r="469" spans="1:28" s="277" customFormat="1" ht="20">
      <c r="A469" s="216"/>
      <c r="B469" s="217"/>
      <c r="C469" s="221"/>
      <c r="D469" s="283"/>
      <c r="E469" s="217"/>
      <c r="F469" s="217"/>
      <c r="G469" s="217"/>
      <c r="H469" s="218"/>
      <c r="I469" s="219"/>
      <c r="J469" s="219"/>
      <c r="K469" s="273"/>
      <c r="L469" s="273"/>
      <c r="M469" s="273"/>
      <c r="N469" s="273"/>
      <c r="O469" s="273"/>
      <c r="P469" s="220"/>
      <c r="Q469" s="274"/>
      <c r="R469" s="217"/>
      <c r="S469" s="225"/>
      <c r="T469" s="225"/>
      <c r="U469" s="241"/>
      <c r="V469" s="275"/>
      <c r="W469" s="276"/>
      <c r="X469" s="276"/>
      <c r="Y469" s="276"/>
      <c r="Z469" s="276"/>
      <c r="AB469" s="278"/>
    </row>
    <row r="470" spans="1:28" s="277" customFormat="1" ht="20">
      <c r="A470" s="216"/>
      <c r="B470" s="217"/>
      <c r="C470" s="221"/>
      <c r="D470" s="283"/>
      <c r="E470" s="217"/>
      <c r="F470" s="217"/>
      <c r="G470" s="217"/>
      <c r="H470" s="218"/>
      <c r="I470" s="219"/>
      <c r="J470" s="219"/>
      <c r="K470" s="273"/>
      <c r="L470" s="273"/>
      <c r="M470" s="273"/>
      <c r="N470" s="273"/>
      <c r="O470" s="273"/>
      <c r="P470" s="220"/>
      <c r="Q470" s="274"/>
      <c r="R470" s="217"/>
      <c r="S470" s="225"/>
      <c r="T470" s="225"/>
      <c r="U470" s="241"/>
      <c r="V470" s="275"/>
      <c r="W470" s="276"/>
      <c r="X470" s="276"/>
      <c r="Y470" s="276"/>
      <c r="Z470" s="276"/>
      <c r="AB470" s="278"/>
    </row>
    <row r="471" spans="1:28" s="277" customFormat="1" ht="20">
      <c r="A471" s="216"/>
      <c r="B471" s="217"/>
      <c r="C471" s="221"/>
      <c r="D471" s="283"/>
      <c r="E471" s="217"/>
      <c r="F471" s="217"/>
      <c r="G471" s="217"/>
      <c r="H471" s="218"/>
      <c r="I471" s="219"/>
      <c r="J471" s="219"/>
      <c r="K471" s="273"/>
      <c r="L471" s="273"/>
      <c r="M471" s="273"/>
      <c r="N471" s="273"/>
      <c r="O471" s="273"/>
      <c r="P471" s="220"/>
      <c r="Q471" s="274"/>
      <c r="R471" s="217"/>
      <c r="S471" s="225"/>
      <c r="T471" s="225"/>
      <c r="U471" s="241"/>
      <c r="V471" s="275"/>
      <c r="W471" s="276"/>
      <c r="X471" s="276"/>
      <c r="Y471" s="276"/>
      <c r="Z471" s="276"/>
      <c r="AB471" s="278"/>
    </row>
    <row r="472" spans="1:28" s="277" customFormat="1" ht="20">
      <c r="A472" s="216"/>
      <c r="B472" s="217"/>
      <c r="C472" s="221"/>
      <c r="D472" s="283"/>
      <c r="E472" s="217"/>
      <c r="F472" s="217"/>
      <c r="G472" s="217"/>
      <c r="H472" s="218"/>
      <c r="I472" s="219"/>
      <c r="J472" s="219"/>
      <c r="K472" s="273"/>
      <c r="L472" s="273"/>
      <c r="M472" s="273"/>
      <c r="N472" s="273"/>
      <c r="O472" s="273"/>
      <c r="P472" s="220"/>
      <c r="Q472" s="274"/>
      <c r="R472" s="217"/>
      <c r="S472" s="225"/>
      <c r="T472" s="225"/>
      <c r="U472" s="241"/>
      <c r="V472" s="275"/>
      <c r="W472" s="276"/>
      <c r="X472" s="276"/>
      <c r="Y472" s="276"/>
      <c r="Z472" s="276"/>
      <c r="AB472" s="278"/>
    </row>
    <row r="473" spans="1:28" s="277" customFormat="1" ht="20">
      <c r="A473" s="216"/>
      <c r="B473" s="217"/>
      <c r="C473" s="221"/>
      <c r="D473" s="283"/>
      <c r="E473" s="217"/>
      <c r="F473" s="217"/>
      <c r="G473" s="217"/>
      <c r="H473" s="218"/>
      <c r="I473" s="219"/>
      <c r="J473" s="219"/>
      <c r="K473" s="273"/>
      <c r="L473" s="273"/>
      <c r="M473" s="273"/>
      <c r="N473" s="273"/>
      <c r="O473" s="273"/>
      <c r="P473" s="220"/>
      <c r="Q473" s="274"/>
      <c r="R473" s="217"/>
      <c r="S473" s="225"/>
      <c r="T473" s="225"/>
      <c r="U473" s="241"/>
      <c r="V473" s="275"/>
      <c r="W473" s="276"/>
      <c r="X473" s="276"/>
      <c r="Y473" s="276"/>
      <c r="Z473" s="276"/>
      <c r="AB473" s="278"/>
    </row>
    <row r="474" spans="1:28" s="277" customFormat="1" ht="20">
      <c r="A474" s="216"/>
      <c r="B474" s="217"/>
      <c r="C474" s="221"/>
      <c r="D474" s="283"/>
      <c r="E474" s="217"/>
      <c r="F474" s="217"/>
      <c r="G474" s="217"/>
      <c r="H474" s="218"/>
      <c r="I474" s="219"/>
      <c r="J474" s="219"/>
      <c r="K474" s="273"/>
      <c r="L474" s="273"/>
      <c r="M474" s="273"/>
      <c r="N474" s="273"/>
      <c r="O474" s="273"/>
      <c r="P474" s="220"/>
      <c r="Q474" s="274"/>
      <c r="R474" s="217"/>
      <c r="S474" s="225"/>
      <c r="T474" s="225"/>
      <c r="U474" s="241"/>
      <c r="V474" s="275"/>
      <c r="W474" s="276"/>
      <c r="X474" s="276"/>
      <c r="Y474" s="276"/>
      <c r="Z474" s="276"/>
      <c r="AB474" s="278"/>
    </row>
    <row r="475" spans="1:28" s="277" customFormat="1" ht="20">
      <c r="A475" s="216"/>
      <c r="B475" s="217"/>
      <c r="C475" s="221"/>
      <c r="D475" s="283"/>
      <c r="E475" s="217"/>
      <c r="F475" s="217"/>
      <c r="G475" s="217"/>
      <c r="H475" s="218"/>
      <c r="I475" s="219"/>
      <c r="J475" s="219"/>
      <c r="K475" s="273"/>
      <c r="L475" s="273"/>
      <c r="M475" s="273"/>
      <c r="N475" s="273"/>
      <c r="O475" s="273"/>
      <c r="P475" s="220"/>
      <c r="Q475" s="274"/>
      <c r="R475" s="217"/>
      <c r="S475" s="225"/>
      <c r="T475" s="225"/>
      <c r="U475" s="241"/>
      <c r="V475" s="275"/>
      <c r="W475" s="276"/>
      <c r="X475" s="276"/>
      <c r="Y475" s="276"/>
      <c r="Z475" s="276"/>
      <c r="AB475" s="278"/>
    </row>
    <row r="476" spans="1:28" s="277" customFormat="1" ht="20">
      <c r="A476" s="216"/>
      <c r="B476" s="217"/>
      <c r="C476" s="221"/>
      <c r="D476" s="283"/>
      <c r="E476" s="217"/>
      <c r="F476" s="217"/>
      <c r="G476" s="217"/>
      <c r="H476" s="218"/>
      <c r="I476" s="219"/>
      <c r="J476" s="219"/>
      <c r="K476" s="273"/>
      <c r="L476" s="273"/>
      <c r="M476" s="273"/>
      <c r="N476" s="273"/>
      <c r="O476" s="273"/>
      <c r="P476" s="220"/>
      <c r="Q476" s="274"/>
      <c r="R476" s="217"/>
      <c r="S476" s="225"/>
      <c r="T476" s="225"/>
      <c r="U476" s="241"/>
      <c r="V476" s="275"/>
      <c r="W476" s="276"/>
      <c r="X476" s="276"/>
      <c r="Y476" s="276"/>
      <c r="Z476" s="276"/>
      <c r="AB476" s="278"/>
    </row>
    <row r="477" spans="1:28" s="277" customFormat="1" ht="20">
      <c r="A477" s="216"/>
      <c r="B477" s="217"/>
      <c r="C477" s="221"/>
      <c r="D477" s="283"/>
      <c r="E477" s="217"/>
      <c r="F477" s="217"/>
      <c r="G477" s="217"/>
      <c r="H477" s="218"/>
      <c r="I477" s="219"/>
      <c r="J477" s="219"/>
      <c r="K477" s="273"/>
      <c r="L477" s="273"/>
      <c r="M477" s="273"/>
      <c r="N477" s="273"/>
      <c r="O477" s="273"/>
      <c r="P477" s="220"/>
      <c r="Q477" s="274"/>
      <c r="R477" s="217"/>
      <c r="S477" s="225"/>
      <c r="T477" s="225"/>
      <c r="U477" s="241"/>
      <c r="V477" s="275"/>
      <c r="W477" s="276"/>
      <c r="X477" s="276"/>
      <c r="Y477" s="276"/>
      <c r="Z477" s="276"/>
      <c r="AB477" s="278"/>
    </row>
    <row r="478" spans="1:28" s="277" customFormat="1" ht="20">
      <c r="A478" s="216"/>
      <c r="B478" s="217"/>
      <c r="C478" s="221"/>
      <c r="D478" s="283"/>
      <c r="E478" s="217"/>
      <c r="F478" s="217"/>
      <c r="G478" s="217"/>
      <c r="H478" s="218"/>
      <c r="I478" s="219"/>
      <c r="J478" s="219"/>
      <c r="K478" s="273"/>
      <c r="L478" s="273"/>
      <c r="M478" s="273"/>
      <c r="N478" s="273"/>
      <c r="O478" s="273"/>
      <c r="P478" s="220"/>
      <c r="Q478" s="274"/>
      <c r="R478" s="217"/>
      <c r="S478" s="225"/>
      <c r="T478" s="225"/>
      <c r="U478" s="241"/>
      <c r="V478" s="275"/>
      <c r="W478" s="276"/>
      <c r="X478" s="276"/>
      <c r="Y478" s="276"/>
      <c r="Z478" s="276"/>
      <c r="AB478" s="278"/>
    </row>
    <row r="479" spans="1:28" s="277" customFormat="1" ht="20">
      <c r="A479" s="216"/>
      <c r="B479" s="217"/>
      <c r="C479" s="221"/>
      <c r="D479" s="283"/>
      <c r="E479" s="217"/>
      <c r="F479" s="217"/>
      <c r="G479" s="217"/>
      <c r="H479" s="218"/>
      <c r="I479" s="219"/>
      <c r="J479" s="219"/>
      <c r="K479" s="273"/>
      <c r="L479" s="273"/>
      <c r="M479" s="273"/>
      <c r="N479" s="273"/>
      <c r="O479" s="273"/>
      <c r="P479" s="220"/>
      <c r="Q479" s="274"/>
      <c r="R479" s="217"/>
      <c r="S479" s="225"/>
      <c r="T479" s="225"/>
      <c r="U479" s="241"/>
      <c r="V479" s="275"/>
      <c r="W479" s="276"/>
      <c r="X479" s="276"/>
      <c r="Y479" s="276"/>
      <c r="Z479" s="276"/>
      <c r="AB479" s="278"/>
    </row>
    <row r="480" spans="1:28" s="277" customFormat="1" ht="20">
      <c r="A480" s="216"/>
      <c r="B480" s="217"/>
      <c r="C480" s="221"/>
      <c r="D480" s="283"/>
      <c r="E480" s="217"/>
      <c r="F480" s="217"/>
      <c r="G480" s="217"/>
      <c r="H480" s="218"/>
      <c r="I480" s="219"/>
      <c r="J480" s="219"/>
      <c r="K480" s="273"/>
      <c r="L480" s="273"/>
      <c r="M480" s="273"/>
      <c r="N480" s="273"/>
      <c r="O480" s="273"/>
      <c r="P480" s="220"/>
      <c r="Q480" s="274"/>
      <c r="R480" s="217"/>
      <c r="S480" s="225"/>
      <c r="T480" s="225"/>
      <c r="U480" s="241"/>
      <c r="V480" s="275"/>
      <c r="W480" s="276"/>
      <c r="X480" s="276"/>
      <c r="Y480" s="276"/>
      <c r="Z480" s="276"/>
      <c r="AB480" s="278"/>
    </row>
    <row r="481" spans="1:28" s="277" customFormat="1" ht="20">
      <c r="A481" s="216"/>
      <c r="B481" s="217"/>
      <c r="C481" s="221"/>
      <c r="D481" s="283"/>
      <c r="E481" s="217"/>
      <c r="F481" s="217"/>
      <c r="G481" s="217"/>
      <c r="H481" s="218"/>
      <c r="I481" s="219"/>
      <c r="J481" s="219"/>
      <c r="K481" s="273"/>
      <c r="L481" s="273"/>
      <c r="M481" s="273"/>
      <c r="N481" s="273"/>
      <c r="O481" s="273"/>
      <c r="P481" s="220"/>
      <c r="Q481" s="274"/>
      <c r="R481" s="217"/>
      <c r="S481" s="225"/>
      <c r="T481" s="225"/>
      <c r="U481" s="241"/>
      <c r="V481" s="275"/>
      <c r="W481" s="276"/>
      <c r="X481" s="276"/>
      <c r="Y481" s="276"/>
      <c r="Z481" s="276"/>
      <c r="AB481" s="278"/>
    </row>
    <row r="482" spans="1:28" s="277" customFormat="1" ht="20">
      <c r="A482" s="216"/>
      <c r="B482" s="217"/>
      <c r="C482" s="221"/>
      <c r="D482" s="283"/>
      <c r="E482" s="217"/>
      <c r="F482" s="217"/>
      <c r="G482" s="217"/>
      <c r="H482" s="218"/>
      <c r="I482" s="219"/>
      <c r="J482" s="219"/>
      <c r="K482" s="273"/>
      <c r="L482" s="273"/>
      <c r="M482" s="273"/>
      <c r="N482" s="273"/>
      <c r="O482" s="273"/>
      <c r="P482" s="220"/>
      <c r="Q482" s="274"/>
      <c r="R482" s="217"/>
      <c r="S482" s="225"/>
      <c r="T482" s="225"/>
      <c r="U482" s="241"/>
      <c r="V482" s="275"/>
      <c r="W482" s="276"/>
      <c r="X482" s="276"/>
      <c r="Y482" s="276"/>
      <c r="Z482" s="276"/>
      <c r="AB482" s="278"/>
    </row>
    <row r="483" spans="1:28" s="277" customFormat="1" ht="20">
      <c r="A483" s="216"/>
      <c r="B483" s="217"/>
      <c r="C483" s="221"/>
      <c r="D483" s="283"/>
      <c r="E483" s="217"/>
      <c r="F483" s="217"/>
      <c r="G483" s="217"/>
      <c r="H483" s="218"/>
      <c r="I483" s="219"/>
      <c r="J483" s="219"/>
      <c r="K483" s="273"/>
      <c r="L483" s="273"/>
      <c r="M483" s="273"/>
      <c r="N483" s="273"/>
      <c r="O483" s="273"/>
      <c r="P483" s="220"/>
      <c r="Q483" s="274"/>
      <c r="R483" s="217"/>
      <c r="S483" s="225"/>
      <c r="T483" s="225"/>
      <c r="U483" s="241"/>
      <c r="V483" s="275"/>
      <c r="W483" s="276"/>
      <c r="X483" s="276"/>
      <c r="Y483" s="276"/>
      <c r="Z483" s="276"/>
      <c r="AB483" s="278"/>
    </row>
    <row r="484" spans="1:28" s="277" customFormat="1" ht="20">
      <c r="A484" s="216"/>
      <c r="B484" s="217"/>
      <c r="C484" s="221"/>
      <c r="D484" s="283"/>
      <c r="E484" s="217"/>
      <c r="F484" s="217"/>
      <c r="G484" s="217"/>
      <c r="H484" s="218"/>
      <c r="I484" s="219"/>
      <c r="J484" s="219"/>
      <c r="K484" s="273"/>
      <c r="L484" s="273"/>
      <c r="M484" s="273"/>
      <c r="N484" s="273"/>
      <c r="O484" s="273"/>
      <c r="P484" s="220"/>
      <c r="Q484" s="274"/>
      <c r="R484" s="217"/>
      <c r="S484" s="225"/>
      <c r="T484" s="225"/>
      <c r="U484" s="241"/>
      <c r="V484" s="275"/>
      <c r="W484" s="276"/>
      <c r="X484" s="276"/>
      <c r="Y484" s="276"/>
      <c r="Z484" s="276"/>
      <c r="AB484" s="278"/>
    </row>
    <row r="485" spans="1:28" s="277" customFormat="1" ht="20">
      <c r="A485" s="216"/>
      <c r="B485" s="217"/>
      <c r="C485" s="221"/>
      <c r="D485" s="283"/>
      <c r="E485" s="217"/>
      <c r="F485" s="217"/>
      <c r="G485" s="217"/>
      <c r="H485" s="218"/>
      <c r="I485" s="219"/>
      <c r="J485" s="219"/>
      <c r="K485" s="273"/>
      <c r="L485" s="273"/>
      <c r="M485" s="273"/>
      <c r="N485" s="273"/>
      <c r="O485" s="273"/>
      <c r="P485" s="220"/>
      <c r="Q485" s="274"/>
      <c r="R485" s="217"/>
      <c r="S485" s="225"/>
      <c r="T485" s="225"/>
      <c r="U485" s="241"/>
      <c r="V485" s="275"/>
      <c r="W485" s="276"/>
      <c r="X485" s="276"/>
      <c r="Y485" s="276"/>
      <c r="Z485" s="276"/>
      <c r="AB485" s="278"/>
    </row>
    <row r="486" spans="1:28" s="277" customFormat="1" ht="20">
      <c r="A486" s="216"/>
      <c r="B486" s="217"/>
      <c r="C486" s="221"/>
      <c r="D486" s="283"/>
      <c r="E486" s="217"/>
      <c r="F486" s="217"/>
      <c r="G486" s="217"/>
      <c r="H486" s="218"/>
      <c r="I486" s="219"/>
      <c r="J486" s="219"/>
      <c r="K486" s="273"/>
      <c r="L486" s="273"/>
      <c r="M486" s="273"/>
      <c r="N486" s="273"/>
      <c r="O486" s="273"/>
      <c r="P486" s="220"/>
      <c r="Q486" s="274"/>
      <c r="R486" s="217"/>
      <c r="S486" s="225"/>
      <c r="T486" s="225"/>
      <c r="U486" s="241"/>
      <c r="V486" s="275"/>
      <c r="W486" s="276"/>
      <c r="X486" s="276"/>
      <c r="Y486" s="276"/>
      <c r="Z486" s="276"/>
      <c r="AB486" s="278"/>
    </row>
    <row r="487" spans="1:28" s="277" customFormat="1" ht="20">
      <c r="A487" s="216"/>
      <c r="B487" s="217"/>
      <c r="C487" s="221"/>
      <c r="D487" s="283"/>
      <c r="E487" s="217"/>
      <c r="F487" s="217"/>
      <c r="G487" s="217"/>
      <c r="H487" s="218"/>
      <c r="I487" s="219"/>
      <c r="J487" s="219"/>
      <c r="K487" s="273"/>
      <c r="L487" s="273"/>
      <c r="M487" s="273"/>
      <c r="N487" s="273"/>
      <c r="O487" s="273"/>
      <c r="P487" s="220"/>
      <c r="Q487" s="274"/>
      <c r="R487" s="217"/>
      <c r="S487" s="225"/>
      <c r="T487" s="225"/>
      <c r="U487" s="241"/>
      <c r="V487" s="275"/>
      <c r="W487" s="276"/>
      <c r="X487" s="276"/>
      <c r="Y487" s="276"/>
      <c r="Z487" s="276"/>
      <c r="AB487" s="278"/>
    </row>
    <row r="488" spans="1:28" s="277" customFormat="1" ht="20">
      <c r="A488" s="216"/>
      <c r="B488" s="217"/>
      <c r="C488" s="221"/>
      <c r="D488" s="283"/>
      <c r="E488" s="217"/>
      <c r="F488" s="217"/>
      <c r="G488" s="217"/>
      <c r="H488" s="218"/>
      <c r="I488" s="219"/>
      <c r="J488" s="219"/>
      <c r="K488" s="273"/>
      <c r="L488" s="273"/>
      <c r="M488" s="273"/>
      <c r="N488" s="273"/>
      <c r="O488" s="273"/>
      <c r="P488" s="220"/>
      <c r="Q488" s="274"/>
      <c r="R488" s="217"/>
      <c r="S488" s="225"/>
      <c r="T488" s="225"/>
      <c r="U488" s="241"/>
      <c r="V488" s="275"/>
      <c r="W488" s="276"/>
      <c r="X488" s="276"/>
      <c r="Y488" s="276"/>
      <c r="Z488" s="276"/>
      <c r="AB488" s="278"/>
    </row>
    <row r="489" spans="1:28" s="277" customFormat="1" ht="20">
      <c r="A489" s="216"/>
      <c r="B489" s="217"/>
      <c r="C489" s="221"/>
      <c r="D489" s="283"/>
      <c r="E489" s="217"/>
      <c r="F489" s="217"/>
      <c r="G489" s="217"/>
      <c r="H489" s="218"/>
      <c r="I489" s="219"/>
      <c r="J489" s="219"/>
      <c r="K489" s="273"/>
      <c r="L489" s="273"/>
      <c r="M489" s="273"/>
      <c r="N489" s="273"/>
      <c r="O489" s="273"/>
      <c r="P489" s="220"/>
      <c r="Q489" s="274"/>
      <c r="R489" s="217"/>
      <c r="S489" s="225"/>
      <c r="T489" s="225"/>
      <c r="U489" s="241"/>
      <c r="V489" s="275"/>
      <c r="W489" s="276"/>
      <c r="X489" s="276"/>
      <c r="Y489" s="276"/>
      <c r="Z489" s="276"/>
      <c r="AB489" s="278"/>
    </row>
    <row r="490" spans="1:28" s="277" customFormat="1" ht="20">
      <c r="A490" s="216"/>
      <c r="B490" s="217"/>
      <c r="C490" s="221"/>
      <c r="D490" s="283"/>
      <c r="E490" s="217"/>
      <c r="F490" s="217"/>
      <c r="G490" s="217"/>
      <c r="H490" s="218"/>
      <c r="I490" s="219"/>
      <c r="J490" s="219"/>
      <c r="K490" s="273"/>
      <c r="L490" s="273"/>
      <c r="M490" s="273"/>
      <c r="N490" s="273"/>
      <c r="O490" s="273"/>
      <c r="P490" s="220"/>
      <c r="Q490" s="274"/>
      <c r="R490" s="217"/>
      <c r="S490" s="225"/>
      <c r="T490" s="225"/>
      <c r="U490" s="241"/>
      <c r="V490" s="275"/>
      <c r="W490" s="276"/>
      <c r="X490" s="276"/>
      <c r="Y490" s="276"/>
      <c r="Z490" s="276"/>
      <c r="AB490" s="278"/>
    </row>
    <row r="491" spans="1:28" s="277" customFormat="1" ht="20">
      <c r="A491" s="216"/>
      <c r="B491" s="217"/>
      <c r="C491" s="221"/>
      <c r="D491" s="283"/>
      <c r="E491" s="217"/>
      <c r="F491" s="217"/>
      <c r="G491" s="217"/>
      <c r="H491" s="218"/>
      <c r="I491" s="219"/>
      <c r="J491" s="219"/>
      <c r="K491" s="273"/>
      <c r="L491" s="273"/>
      <c r="M491" s="273"/>
      <c r="N491" s="273"/>
      <c r="O491" s="273"/>
      <c r="P491" s="220"/>
      <c r="Q491" s="274"/>
      <c r="R491" s="217"/>
      <c r="S491" s="225"/>
      <c r="T491" s="225"/>
      <c r="U491" s="241"/>
      <c r="V491" s="275"/>
      <c r="W491" s="276"/>
      <c r="X491" s="276"/>
      <c r="Y491" s="276"/>
      <c r="Z491" s="276"/>
      <c r="AB491" s="278"/>
    </row>
    <row r="492" spans="1:28" s="277" customFormat="1" ht="20">
      <c r="A492" s="216"/>
      <c r="B492" s="217"/>
      <c r="C492" s="221"/>
      <c r="D492" s="283"/>
      <c r="E492" s="217"/>
      <c r="F492" s="217"/>
      <c r="G492" s="217"/>
      <c r="H492" s="218"/>
      <c r="I492" s="219"/>
      <c r="J492" s="219"/>
      <c r="K492" s="273"/>
      <c r="L492" s="273"/>
      <c r="M492" s="273"/>
      <c r="N492" s="273"/>
      <c r="O492" s="273"/>
      <c r="P492" s="220"/>
      <c r="Q492" s="274"/>
      <c r="R492" s="217"/>
      <c r="S492" s="225"/>
      <c r="T492" s="225"/>
      <c r="U492" s="241"/>
      <c r="V492" s="275"/>
      <c r="W492" s="276"/>
      <c r="X492" s="276"/>
      <c r="Y492" s="276"/>
      <c r="Z492" s="276"/>
      <c r="AB492" s="278"/>
    </row>
    <row r="493" spans="1:28" s="277" customFormat="1" ht="20">
      <c r="A493" s="216"/>
      <c r="B493" s="217"/>
      <c r="C493" s="221"/>
      <c r="D493" s="283"/>
      <c r="E493" s="217"/>
      <c r="F493" s="217"/>
      <c r="G493" s="217"/>
      <c r="H493" s="218"/>
      <c r="I493" s="219"/>
      <c r="J493" s="219"/>
      <c r="K493" s="273"/>
      <c r="L493" s="273"/>
      <c r="M493" s="273"/>
      <c r="N493" s="273"/>
      <c r="O493" s="273"/>
      <c r="P493" s="220"/>
      <c r="Q493" s="274"/>
      <c r="R493" s="217"/>
      <c r="S493" s="225"/>
      <c r="T493" s="225"/>
      <c r="U493" s="241"/>
      <c r="V493" s="275"/>
      <c r="W493" s="276"/>
      <c r="X493" s="276"/>
      <c r="Y493" s="276"/>
      <c r="Z493" s="276"/>
      <c r="AB493" s="278"/>
    </row>
    <row r="494" spans="1:28" s="277" customFormat="1" ht="20">
      <c r="A494" s="216"/>
      <c r="B494" s="217"/>
      <c r="C494" s="221"/>
      <c r="D494" s="283"/>
      <c r="E494" s="217"/>
      <c r="F494" s="217"/>
      <c r="G494" s="217"/>
      <c r="H494" s="218"/>
      <c r="I494" s="219"/>
      <c r="J494" s="219"/>
      <c r="K494" s="273"/>
      <c r="L494" s="273"/>
      <c r="M494" s="273"/>
      <c r="N494" s="273"/>
      <c r="O494" s="273"/>
      <c r="P494" s="220"/>
      <c r="Q494" s="274"/>
      <c r="R494" s="217"/>
      <c r="S494" s="225"/>
      <c r="T494" s="225"/>
      <c r="U494" s="241"/>
      <c r="V494" s="275"/>
      <c r="W494" s="276"/>
      <c r="X494" s="276"/>
      <c r="Y494" s="276"/>
      <c r="Z494" s="276"/>
      <c r="AB494" s="278"/>
    </row>
    <row r="495" spans="1:28" s="277" customFormat="1" ht="20">
      <c r="A495" s="216"/>
      <c r="B495" s="217"/>
      <c r="C495" s="221"/>
      <c r="D495" s="283"/>
      <c r="E495" s="217"/>
      <c r="F495" s="217"/>
      <c r="G495" s="217"/>
      <c r="H495" s="218"/>
      <c r="I495" s="219"/>
      <c r="J495" s="219"/>
      <c r="K495" s="273"/>
      <c r="L495" s="273"/>
      <c r="M495" s="273"/>
      <c r="N495" s="273"/>
      <c r="O495" s="273"/>
      <c r="P495" s="220"/>
      <c r="Q495" s="274"/>
      <c r="R495" s="217"/>
      <c r="S495" s="225"/>
      <c r="T495" s="225"/>
      <c r="U495" s="241"/>
      <c r="V495" s="275"/>
      <c r="W495" s="276"/>
      <c r="X495" s="276"/>
      <c r="Y495" s="276"/>
      <c r="Z495" s="276"/>
      <c r="AB495" s="278"/>
    </row>
    <row r="496" spans="1:28" s="277" customFormat="1" ht="20">
      <c r="A496" s="216"/>
      <c r="B496" s="217"/>
      <c r="C496" s="221"/>
      <c r="D496" s="283"/>
      <c r="E496" s="217"/>
      <c r="F496" s="217"/>
      <c r="G496" s="217"/>
      <c r="H496" s="218"/>
      <c r="I496" s="219"/>
      <c r="J496" s="219"/>
      <c r="K496" s="273"/>
      <c r="L496" s="273"/>
      <c r="M496" s="273"/>
      <c r="N496" s="273"/>
      <c r="O496" s="273"/>
      <c r="P496" s="220"/>
      <c r="Q496" s="274"/>
      <c r="R496" s="217"/>
      <c r="S496" s="225"/>
      <c r="T496" s="225"/>
      <c r="U496" s="241"/>
      <c r="V496" s="275"/>
      <c r="W496" s="276"/>
      <c r="X496" s="276"/>
      <c r="Y496" s="276"/>
      <c r="Z496" s="276"/>
      <c r="AB496" s="278"/>
    </row>
    <row r="497" spans="1:28" s="277" customFormat="1" ht="20">
      <c r="A497" s="216"/>
      <c r="B497" s="217"/>
      <c r="C497" s="221"/>
      <c r="D497" s="283"/>
      <c r="E497" s="217"/>
      <c r="F497" s="217"/>
      <c r="G497" s="217"/>
      <c r="H497" s="218"/>
      <c r="I497" s="219"/>
      <c r="J497" s="219"/>
      <c r="K497" s="273"/>
      <c r="L497" s="273"/>
      <c r="M497" s="273"/>
      <c r="N497" s="273"/>
      <c r="O497" s="273"/>
      <c r="P497" s="220"/>
      <c r="Q497" s="274"/>
      <c r="R497" s="217"/>
      <c r="S497" s="225"/>
      <c r="T497" s="225"/>
      <c r="U497" s="241"/>
      <c r="V497" s="275"/>
      <c r="W497" s="276"/>
      <c r="X497" s="276"/>
      <c r="Y497" s="276"/>
      <c r="Z497" s="276"/>
      <c r="AB497" s="278"/>
    </row>
    <row r="498" spans="1:28" s="277" customFormat="1" ht="20">
      <c r="A498" s="216"/>
      <c r="B498" s="217"/>
      <c r="C498" s="221"/>
      <c r="D498" s="283"/>
      <c r="E498" s="217"/>
      <c r="F498" s="217"/>
      <c r="G498" s="217"/>
      <c r="H498" s="218"/>
      <c r="I498" s="219"/>
      <c r="J498" s="219"/>
      <c r="K498" s="273"/>
      <c r="L498" s="273"/>
      <c r="M498" s="273"/>
      <c r="N498" s="273"/>
      <c r="O498" s="273"/>
      <c r="P498" s="220"/>
      <c r="Q498" s="274"/>
      <c r="R498" s="217"/>
      <c r="S498" s="225"/>
      <c r="T498" s="225"/>
      <c r="U498" s="241"/>
      <c r="V498" s="275"/>
      <c r="W498" s="276"/>
      <c r="X498" s="276"/>
      <c r="Y498" s="276"/>
      <c r="Z498" s="276"/>
      <c r="AB498" s="278"/>
    </row>
    <row r="499" spans="1:28" s="277" customFormat="1" ht="20">
      <c r="A499" s="216"/>
      <c r="B499" s="217"/>
      <c r="C499" s="221"/>
      <c r="D499" s="283"/>
      <c r="E499" s="217"/>
      <c r="F499" s="217"/>
      <c r="G499" s="217"/>
      <c r="H499" s="218"/>
      <c r="I499" s="219"/>
      <c r="J499" s="219"/>
      <c r="K499" s="273"/>
      <c r="L499" s="273"/>
      <c r="M499" s="273"/>
      <c r="N499" s="273"/>
      <c r="O499" s="273"/>
      <c r="P499" s="220"/>
      <c r="Q499" s="274"/>
      <c r="R499" s="217"/>
      <c r="S499" s="225"/>
      <c r="T499" s="225"/>
      <c r="U499" s="241"/>
      <c r="V499" s="275"/>
      <c r="W499" s="276"/>
      <c r="X499" s="276"/>
      <c r="Y499" s="276"/>
      <c r="Z499" s="276"/>
      <c r="AB499" s="278"/>
    </row>
    <row r="500" spans="1:28" s="277" customFormat="1" ht="20">
      <c r="A500" s="216"/>
      <c r="B500" s="217"/>
      <c r="C500" s="221"/>
      <c r="D500" s="283"/>
      <c r="E500" s="217"/>
      <c r="F500" s="217"/>
      <c r="G500" s="217"/>
      <c r="H500" s="218"/>
      <c r="I500" s="219"/>
      <c r="J500" s="219"/>
      <c r="K500" s="273"/>
      <c r="L500" s="273"/>
      <c r="M500" s="273"/>
      <c r="N500" s="273"/>
      <c r="O500" s="273"/>
      <c r="P500" s="220"/>
      <c r="Q500" s="274"/>
      <c r="R500" s="217"/>
      <c r="S500" s="225"/>
      <c r="T500" s="225"/>
      <c r="U500" s="241"/>
      <c r="V500" s="275"/>
      <c r="W500" s="276"/>
      <c r="X500" s="276"/>
      <c r="Y500" s="276"/>
      <c r="Z500" s="276"/>
      <c r="AB500" s="278"/>
    </row>
    <row r="501" spans="1:28" s="277" customFormat="1" ht="20">
      <c r="A501" s="216"/>
      <c r="B501" s="217"/>
      <c r="C501" s="221"/>
      <c r="D501" s="283"/>
      <c r="E501" s="217"/>
      <c r="F501" s="217"/>
      <c r="G501" s="217"/>
      <c r="H501" s="218"/>
      <c r="I501" s="219"/>
      <c r="J501" s="219"/>
      <c r="K501" s="273"/>
      <c r="L501" s="273"/>
      <c r="M501" s="273"/>
      <c r="N501" s="273"/>
      <c r="O501" s="273"/>
      <c r="P501" s="220"/>
      <c r="Q501" s="274"/>
      <c r="R501" s="217"/>
      <c r="S501" s="225"/>
      <c r="T501" s="225"/>
      <c r="U501" s="241"/>
      <c r="V501" s="275"/>
      <c r="W501" s="276"/>
      <c r="X501" s="276"/>
      <c r="Y501" s="276"/>
      <c r="Z501" s="276"/>
      <c r="AB501" s="278"/>
    </row>
    <row r="502" spans="1:28" s="277" customFormat="1" ht="20">
      <c r="A502" s="216"/>
      <c r="B502" s="217"/>
      <c r="C502" s="221"/>
      <c r="D502" s="283"/>
      <c r="E502" s="217"/>
      <c r="F502" s="217"/>
      <c r="G502" s="217"/>
      <c r="H502" s="218"/>
      <c r="I502" s="219"/>
      <c r="J502" s="219"/>
      <c r="K502" s="273"/>
      <c r="L502" s="273"/>
      <c r="M502" s="273"/>
      <c r="N502" s="273"/>
      <c r="O502" s="273"/>
      <c r="P502" s="220"/>
      <c r="Q502" s="274"/>
      <c r="R502" s="217"/>
      <c r="S502" s="225"/>
      <c r="T502" s="225"/>
      <c r="U502" s="241"/>
      <c r="V502" s="275"/>
      <c r="W502" s="276"/>
      <c r="X502" s="276"/>
      <c r="Y502" s="276"/>
      <c r="Z502" s="276"/>
      <c r="AB502" s="278"/>
    </row>
    <row r="503" spans="1:28" s="277" customFormat="1" ht="20">
      <c r="A503" s="216"/>
      <c r="B503" s="217"/>
      <c r="C503" s="221"/>
      <c r="D503" s="283"/>
      <c r="E503" s="217"/>
      <c r="F503" s="217"/>
      <c r="G503" s="217"/>
      <c r="H503" s="218"/>
      <c r="I503" s="219"/>
      <c r="J503" s="219"/>
      <c r="K503" s="273"/>
      <c r="L503" s="273"/>
      <c r="M503" s="273"/>
      <c r="N503" s="273"/>
      <c r="O503" s="273"/>
      <c r="P503" s="220"/>
      <c r="Q503" s="274"/>
      <c r="R503" s="217"/>
      <c r="S503" s="225"/>
      <c r="T503" s="225"/>
      <c r="U503" s="241"/>
      <c r="V503" s="275"/>
      <c r="W503" s="276"/>
      <c r="X503" s="276"/>
      <c r="Y503" s="276"/>
      <c r="Z503" s="276"/>
      <c r="AB503" s="278"/>
    </row>
    <row r="504" spans="1:28" s="277" customFormat="1" ht="20">
      <c r="A504" s="216"/>
      <c r="B504" s="217"/>
      <c r="C504" s="221"/>
      <c r="D504" s="283"/>
      <c r="E504" s="217"/>
      <c r="F504" s="217"/>
      <c r="G504" s="217"/>
      <c r="H504" s="218"/>
      <c r="I504" s="219"/>
      <c r="J504" s="219"/>
      <c r="K504" s="273"/>
      <c r="L504" s="273"/>
      <c r="M504" s="273"/>
      <c r="N504" s="273"/>
      <c r="O504" s="273"/>
      <c r="P504" s="220"/>
      <c r="Q504" s="274"/>
      <c r="R504" s="217"/>
      <c r="S504" s="225"/>
      <c r="T504" s="225"/>
      <c r="U504" s="241"/>
      <c r="V504" s="275"/>
      <c r="W504" s="276"/>
      <c r="X504" s="276"/>
      <c r="Y504" s="276"/>
      <c r="Z504" s="276"/>
      <c r="AB504" s="278"/>
    </row>
    <row r="505" spans="1:28" s="277" customFormat="1" ht="20">
      <c r="A505" s="216"/>
      <c r="B505" s="217"/>
      <c r="C505" s="221"/>
      <c r="D505" s="283"/>
      <c r="E505" s="217"/>
      <c r="F505" s="217"/>
      <c r="G505" s="217"/>
      <c r="H505" s="218"/>
      <c r="I505" s="219"/>
      <c r="J505" s="219"/>
      <c r="K505" s="273"/>
      <c r="L505" s="273"/>
      <c r="M505" s="273"/>
      <c r="N505" s="273"/>
      <c r="O505" s="273"/>
      <c r="P505" s="220"/>
      <c r="Q505" s="274"/>
      <c r="R505" s="217"/>
      <c r="S505" s="225"/>
      <c r="T505" s="225"/>
      <c r="U505" s="241"/>
      <c r="V505" s="275"/>
      <c r="W505" s="276"/>
      <c r="X505" s="276"/>
      <c r="Y505" s="276"/>
      <c r="Z505" s="276"/>
      <c r="AB505" s="278"/>
    </row>
    <row r="506" spans="1:28" s="277" customFormat="1" ht="20">
      <c r="A506" s="216"/>
      <c r="B506" s="217"/>
      <c r="C506" s="221"/>
      <c r="D506" s="283"/>
      <c r="E506" s="217"/>
      <c r="F506" s="217"/>
      <c r="G506" s="217"/>
      <c r="H506" s="218"/>
      <c r="I506" s="219"/>
      <c r="J506" s="219"/>
      <c r="K506" s="273"/>
      <c r="L506" s="273"/>
      <c r="M506" s="273"/>
      <c r="N506" s="273"/>
      <c r="O506" s="273"/>
      <c r="P506" s="220"/>
      <c r="Q506" s="274"/>
      <c r="R506" s="217"/>
      <c r="S506" s="225"/>
      <c r="T506" s="225"/>
      <c r="U506" s="241"/>
      <c r="V506" s="275"/>
      <c r="W506" s="276"/>
      <c r="X506" s="276"/>
      <c r="Y506" s="276"/>
      <c r="Z506" s="276"/>
      <c r="AB506" s="278"/>
    </row>
    <row r="507" spans="1:28" s="277" customFormat="1" ht="20">
      <c r="A507" s="216"/>
      <c r="B507" s="217"/>
      <c r="C507" s="221"/>
      <c r="D507" s="283"/>
      <c r="E507" s="217"/>
      <c r="F507" s="217"/>
      <c r="G507" s="217"/>
      <c r="H507" s="218"/>
      <c r="I507" s="219"/>
      <c r="J507" s="219"/>
      <c r="K507" s="273"/>
      <c r="L507" s="273"/>
      <c r="M507" s="273"/>
      <c r="N507" s="273"/>
      <c r="O507" s="273"/>
      <c r="P507" s="220"/>
      <c r="Q507" s="274"/>
      <c r="R507" s="217"/>
      <c r="S507" s="225"/>
      <c r="T507" s="225"/>
      <c r="U507" s="241"/>
      <c r="V507" s="275"/>
      <c r="W507" s="276"/>
      <c r="X507" s="276"/>
      <c r="Y507" s="276"/>
      <c r="Z507" s="276"/>
      <c r="AB507" s="278"/>
    </row>
    <row r="508" spans="1:28" s="277" customFormat="1" ht="20">
      <c r="A508" s="216"/>
      <c r="B508" s="217"/>
      <c r="C508" s="221"/>
      <c r="D508" s="283"/>
      <c r="E508" s="217"/>
      <c r="F508" s="217"/>
      <c r="G508" s="217"/>
      <c r="H508" s="218"/>
      <c r="I508" s="219"/>
      <c r="J508" s="219"/>
      <c r="K508" s="273"/>
      <c r="L508" s="273"/>
      <c r="M508" s="273"/>
      <c r="N508" s="273"/>
      <c r="O508" s="273"/>
      <c r="P508" s="220"/>
      <c r="Q508" s="274"/>
      <c r="R508" s="217"/>
      <c r="S508" s="225"/>
      <c r="T508" s="225"/>
      <c r="U508" s="241"/>
      <c r="V508" s="275"/>
      <c r="W508" s="276"/>
      <c r="X508" s="276"/>
      <c r="Y508" s="276"/>
      <c r="Z508" s="276"/>
      <c r="AB508" s="278"/>
    </row>
    <row r="509" spans="1:28" s="277" customFormat="1" ht="20">
      <c r="A509" s="216"/>
      <c r="B509" s="217"/>
      <c r="C509" s="221"/>
      <c r="D509" s="283"/>
      <c r="E509" s="217"/>
      <c r="F509" s="217"/>
      <c r="G509" s="217"/>
      <c r="H509" s="218"/>
      <c r="I509" s="219"/>
      <c r="J509" s="219"/>
      <c r="K509" s="273"/>
      <c r="L509" s="273"/>
      <c r="M509" s="273"/>
      <c r="N509" s="273"/>
      <c r="O509" s="273"/>
      <c r="P509" s="220"/>
      <c r="Q509" s="274"/>
      <c r="R509" s="217"/>
      <c r="S509" s="225"/>
      <c r="T509" s="225"/>
      <c r="U509" s="241"/>
      <c r="V509" s="275"/>
      <c r="W509" s="276"/>
      <c r="X509" s="276"/>
      <c r="Y509" s="276"/>
      <c r="Z509" s="276"/>
      <c r="AB509" s="278"/>
    </row>
    <row r="510" spans="1:28" s="277" customFormat="1" ht="20">
      <c r="A510" s="216"/>
      <c r="B510" s="217"/>
      <c r="C510" s="221"/>
      <c r="D510" s="283"/>
      <c r="E510" s="217"/>
      <c r="F510" s="217"/>
      <c r="G510" s="217"/>
      <c r="H510" s="218"/>
      <c r="I510" s="219"/>
      <c r="J510" s="219"/>
      <c r="K510" s="273"/>
      <c r="L510" s="273"/>
      <c r="M510" s="273"/>
      <c r="N510" s="273"/>
      <c r="O510" s="273"/>
      <c r="P510" s="220"/>
      <c r="Q510" s="274"/>
      <c r="R510" s="217"/>
      <c r="S510" s="225"/>
      <c r="T510" s="225"/>
      <c r="U510" s="241"/>
      <c r="V510" s="275"/>
      <c r="W510" s="276"/>
      <c r="X510" s="276"/>
      <c r="Y510" s="276"/>
      <c r="Z510" s="276"/>
      <c r="AB510" s="278"/>
    </row>
    <row r="511" spans="1:28" s="277" customFormat="1" ht="20">
      <c r="A511" s="216"/>
      <c r="B511" s="217"/>
      <c r="C511" s="221"/>
      <c r="D511" s="283"/>
      <c r="E511" s="217"/>
      <c r="F511" s="217"/>
      <c r="G511" s="217"/>
      <c r="H511" s="218"/>
      <c r="I511" s="219"/>
      <c r="J511" s="219"/>
      <c r="K511" s="273"/>
      <c r="L511" s="273"/>
      <c r="M511" s="273"/>
      <c r="N511" s="273"/>
      <c r="O511" s="273"/>
      <c r="P511" s="220"/>
      <c r="Q511" s="274"/>
      <c r="R511" s="217"/>
      <c r="S511" s="225"/>
      <c r="T511" s="225"/>
      <c r="U511" s="241"/>
      <c r="V511" s="275"/>
      <c r="W511" s="276"/>
      <c r="X511" s="276"/>
      <c r="Y511" s="276"/>
      <c r="Z511" s="276"/>
      <c r="AB511" s="278"/>
    </row>
    <row r="512" spans="1:28" s="277" customFormat="1" ht="20">
      <c r="A512" s="216"/>
      <c r="B512" s="217"/>
      <c r="C512" s="221"/>
      <c r="D512" s="283"/>
      <c r="E512" s="217"/>
      <c r="F512" s="217"/>
      <c r="G512" s="217"/>
      <c r="H512" s="218"/>
      <c r="I512" s="219"/>
      <c r="J512" s="219"/>
      <c r="K512" s="273"/>
      <c r="L512" s="273"/>
      <c r="M512" s="273"/>
      <c r="N512" s="273"/>
      <c r="O512" s="273"/>
      <c r="P512" s="220"/>
      <c r="Q512" s="274"/>
      <c r="R512" s="217"/>
      <c r="S512" s="225"/>
      <c r="T512" s="225"/>
      <c r="U512" s="241"/>
      <c r="V512" s="275"/>
      <c r="W512" s="276"/>
      <c r="X512" s="276"/>
      <c r="Y512" s="276"/>
      <c r="Z512" s="276"/>
      <c r="AB512" s="278"/>
    </row>
    <row r="513" spans="1:28" s="277" customFormat="1" ht="20">
      <c r="A513" s="216"/>
      <c r="B513" s="217"/>
      <c r="C513" s="221"/>
      <c r="D513" s="283"/>
      <c r="E513" s="217"/>
      <c r="F513" s="217"/>
      <c r="G513" s="217"/>
      <c r="H513" s="218"/>
      <c r="I513" s="219"/>
      <c r="J513" s="219"/>
      <c r="K513" s="273"/>
      <c r="L513" s="273"/>
      <c r="M513" s="273"/>
      <c r="N513" s="273"/>
      <c r="O513" s="273"/>
      <c r="P513" s="220"/>
      <c r="Q513" s="274"/>
      <c r="R513" s="217"/>
      <c r="S513" s="225"/>
      <c r="T513" s="225"/>
      <c r="U513" s="241"/>
      <c r="V513" s="275"/>
      <c r="W513" s="276"/>
      <c r="X513" s="276"/>
      <c r="Y513" s="276"/>
      <c r="Z513" s="276"/>
      <c r="AB513" s="278"/>
    </row>
    <row r="514" spans="1:28" s="277" customFormat="1" ht="20">
      <c r="A514" s="216"/>
      <c r="B514" s="217"/>
      <c r="C514" s="221"/>
      <c r="D514" s="283"/>
      <c r="E514" s="217"/>
      <c r="F514" s="217"/>
      <c r="G514" s="217"/>
      <c r="H514" s="218"/>
      <c r="I514" s="219"/>
      <c r="J514" s="219"/>
      <c r="K514" s="273"/>
      <c r="L514" s="273"/>
      <c r="M514" s="273"/>
      <c r="N514" s="273"/>
      <c r="O514" s="273"/>
      <c r="P514" s="220"/>
      <c r="Q514" s="274"/>
      <c r="R514" s="217"/>
      <c r="S514" s="225"/>
      <c r="T514" s="225"/>
      <c r="U514" s="241"/>
      <c r="V514" s="275"/>
      <c r="W514" s="276"/>
      <c r="X514" s="276"/>
      <c r="Y514" s="276"/>
      <c r="Z514" s="276"/>
      <c r="AB514" s="278"/>
    </row>
    <row r="515" spans="1:28" s="277" customFormat="1" ht="20">
      <c r="A515" s="216"/>
      <c r="B515" s="217"/>
      <c r="C515" s="221"/>
      <c r="D515" s="283"/>
      <c r="E515" s="217"/>
      <c r="F515" s="217"/>
      <c r="G515" s="217"/>
      <c r="H515" s="218"/>
      <c r="I515" s="219"/>
      <c r="J515" s="219"/>
      <c r="K515" s="273"/>
      <c r="L515" s="273"/>
      <c r="M515" s="273"/>
      <c r="N515" s="273"/>
      <c r="O515" s="273"/>
      <c r="P515" s="220"/>
      <c r="Q515" s="274"/>
      <c r="R515" s="217"/>
      <c r="S515" s="225"/>
      <c r="T515" s="225"/>
      <c r="U515" s="241"/>
      <c r="V515" s="275"/>
      <c r="W515" s="276"/>
      <c r="X515" s="276"/>
      <c r="Y515" s="276"/>
      <c r="Z515" s="276"/>
      <c r="AB515" s="278"/>
    </row>
    <row r="516" spans="1:28" s="277" customFormat="1" ht="20">
      <c r="A516" s="216"/>
      <c r="B516" s="217"/>
      <c r="C516" s="221"/>
      <c r="D516" s="283"/>
      <c r="E516" s="217"/>
      <c r="F516" s="217"/>
      <c r="G516" s="217"/>
      <c r="H516" s="218"/>
      <c r="I516" s="219"/>
      <c r="J516" s="219"/>
      <c r="K516" s="273"/>
      <c r="L516" s="273"/>
      <c r="M516" s="273"/>
      <c r="N516" s="273"/>
      <c r="O516" s="273"/>
      <c r="P516" s="220"/>
      <c r="Q516" s="274"/>
      <c r="R516" s="217"/>
      <c r="S516" s="225"/>
      <c r="T516" s="225"/>
      <c r="U516" s="241"/>
      <c r="V516" s="275"/>
      <c r="W516" s="276"/>
      <c r="X516" s="276"/>
      <c r="Y516" s="276"/>
      <c r="Z516" s="276"/>
      <c r="AB516" s="278"/>
    </row>
    <row r="517" spans="1:28" s="277" customFormat="1" ht="20">
      <c r="A517" s="216"/>
      <c r="B517" s="217"/>
      <c r="C517" s="221"/>
      <c r="D517" s="283"/>
      <c r="E517" s="217"/>
      <c r="F517" s="217"/>
      <c r="G517" s="217"/>
      <c r="H517" s="218"/>
      <c r="I517" s="219"/>
      <c r="J517" s="219"/>
      <c r="K517" s="273"/>
      <c r="L517" s="273"/>
      <c r="M517" s="273"/>
      <c r="N517" s="273"/>
      <c r="O517" s="273"/>
      <c r="P517" s="220"/>
      <c r="Q517" s="274"/>
      <c r="R517" s="217"/>
      <c r="S517" s="225"/>
      <c r="T517" s="225"/>
      <c r="U517" s="241"/>
      <c r="V517" s="275"/>
      <c r="W517" s="276"/>
      <c r="X517" s="276"/>
      <c r="Y517" s="276"/>
      <c r="Z517" s="276"/>
      <c r="AB517" s="278"/>
    </row>
    <row r="518" spans="1:28" s="277" customFormat="1" ht="20">
      <c r="A518" s="216"/>
      <c r="B518" s="217"/>
      <c r="C518" s="221"/>
      <c r="D518" s="283"/>
      <c r="E518" s="217"/>
      <c r="F518" s="217"/>
      <c r="G518" s="217"/>
      <c r="H518" s="218"/>
      <c r="I518" s="219"/>
      <c r="J518" s="219"/>
      <c r="K518" s="273"/>
      <c r="L518" s="273"/>
      <c r="M518" s="273"/>
      <c r="N518" s="273"/>
      <c r="O518" s="273"/>
      <c r="P518" s="220"/>
      <c r="Q518" s="274"/>
      <c r="R518" s="217"/>
      <c r="S518" s="225"/>
      <c r="T518" s="225"/>
      <c r="U518" s="241"/>
      <c r="V518" s="275"/>
      <c r="W518" s="276"/>
      <c r="X518" s="276"/>
      <c r="Y518" s="276"/>
      <c r="Z518" s="276"/>
      <c r="AB518" s="278"/>
    </row>
    <row r="519" spans="1:28" s="277" customFormat="1" ht="20">
      <c r="A519" s="216"/>
      <c r="B519" s="217"/>
      <c r="C519" s="221"/>
      <c r="D519" s="283"/>
      <c r="E519" s="217"/>
      <c r="F519" s="217"/>
      <c r="G519" s="217"/>
      <c r="H519" s="218"/>
      <c r="I519" s="219"/>
      <c r="J519" s="219"/>
      <c r="K519" s="273"/>
      <c r="L519" s="273"/>
      <c r="M519" s="273"/>
      <c r="N519" s="273"/>
      <c r="O519" s="273"/>
      <c r="P519" s="220"/>
      <c r="Q519" s="274"/>
      <c r="R519" s="217"/>
      <c r="S519" s="225"/>
      <c r="T519" s="225"/>
      <c r="U519" s="241"/>
      <c r="V519" s="275"/>
      <c r="W519" s="276"/>
      <c r="X519" s="276"/>
      <c r="Y519" s="276"/>
      <c r="Z519" s="276"/>
      <c r="AB519" s="278"/>
    </row>
    <row r="520" spans="1:28" s="277" customFormat="1" ht="20">
      <c r="A520" s="216"/>
      <c r="B520" s="217"/>
      <c r="C520" s="221"/>
      <c r="D520" s="283"/>
      <c r="E520" s="217"/>
      <c r="F520" s="217"/>
      <c r="G520" s="217"/>
      <c r="H520" s="218"/>
      <c r="I520" s="219"/>
      <c r="J520" s="219"/>
      <c r="K520" s="273"/>
      <c r="L520" s="273"/>
      <c r="M520" s="273"/>
      <c r="N520" s="273"/>
      <c r="O520" s="273"/>
      <c r="P520" s="220"/>
      <c r="Q520" s="274"/>
      <c r="R520" s="217"/>
      <c r="S520" s="225"/>
      <c r="T520" s="225"/>
      <c r="U520" s="241"/>
      <c r="V520" s="275"/>
      <c r="W520" s="276"/>
      <c r="X520" s="276"/>
      <c r="Y520" s="276"/>
      <c r="Z520" s="276"/>
      <c r="AB520" s="278"/>
    </row>
    <row r="521" spans="1:28" s="277" customFormat="1" ht="20">
      <c r="A521" s="216"/>
      <c r="B521" s="217"/>
      <c r="C521" s="221"/>
      <c r="D521" s="283"/>
      <c r="E521" s="217"/>
      <c r="F521" s="217"/>
      <c r="G521" s="217"/>
      <c r="H521" s="218"/>
      <c r="I521" s="219"/>
      <c r="J521" s="219"/>
      <c r="K521" s="273"/>
      <c r="L521" s="273"/>
      <c r="M521" s="273"/>
      <c r="N521" s="273"/>
      <c r="O521" s="273"/>
      <c r="P521" s="220"/>
      <c r="Q521" s="274"/>
      <c r="R521" s="217"/>
      <c r="S521" s="225"/>
      <c r="T521" s="225"/>
      <c r="U521" s="241"/>
      <c r="V521" s="275"/>
      <c r="W521" s="276"/>
      <c r="X521" s="276"/>
      <c r="Y521" s="276"/>
      <c r="Z521" s="276"/>
      <c r="AB521" s="278"/>
    </row>
    <row r="522" spans="1:28" s="277" customFormat="1" ht="20">
      <c r="A522" s="216"/>
      <c r="B522" s="217"/>
      <c r="C522" s="221"/>
      <c r="D522" s="283"/>
      <c r="E522" s="217"/>
      <c r="F522" s="217"/>
      <c r="G522" s="217"/>
      <c r="H522" s="218"/>
      <c r="I522" s="219"/>
      <c r="J522" s="219"/>
      <c r="K522" s="273"/>
      <c r="L522" s="273"/>
      <c r="M522" s="273"/>
      <c r="N522" s="273"/>
      <c r="O522" s="273"/>
      <c r="P522" s="220"/>
      <c r="Q522" s="274"/>
      <c r="R522" s="217"/>
      <c r="S522" s="225"/>
      <c r="T522" s="225"/>
      <c r="U522" s="241"/>
      <c r="V522" s="275"/>
      <c r="W522" s="276"/>
      <c r="X522" s="276"/>
      <c r="Y522" s="276"/>
      <c r="Z522" s="276"/>
      <c r="AB522" s="278"/>
    </row>
    <row r="523" spans="1:28" s="277" customFormat="1" ht="20">
      <c r="A523" s="216"/>
      <c r="B523" s="217"/>
      <c r="C523" s="221"/>
      <c r="D523" s="283"/>
      <c r="E523" s="217"/>
      <c r="F523" s="217"/>
      <c r="G523" s="217"/>
      <c r="H523" s="218"/>
      <c r="I523" s="219"/>
      <c r="J523" s="219"/>
      <c r="K523" s="273"/>
      <c r="L523" s="273"/>
      <c r="M523" s="273"/>
      <c r="N523" s="273"/>
      <c r="O523" s="273"/>
      <c r="P523" s="220"/>
      <c r="Q523" s="274"/>
      <c r="R523" s="217"/>
      <c r="S523" s="225"/>
      <c r="T523" s="225"/>
      <c r="U523" s="241"/>
      <c r="V523" s="275"/>
      <c r="W523" s="276"/>
      <c r="X523" s="276"/>
      <c r="Y523" s="276"/>
      <c r="Z523" s="276"/>
      <c r="AB523" s="278"/>
    </row>
    <row r="524" spans="1:28" s="277" customFormat="1" ht="20">
      <c r="A524" s="216"/>
      <c r="B524" s="217"/>
      <c r="C524" s="221"/>
      <c r="D524" s="283"/>
      <c r="E524" s="217"/>
      <c r="F524" s="217"/>
      <c r="G524" s="217"/>
      <c r="H524" s="218"/>
      <c r="I524" s="219"/>
      <c r="J524" s="219"/>
      <c r="K524" s="273"/>
      <c r="L524" s="273"/>
      <c r="M524" s="273"/>
      <c r="N524" s="273"/>
      <c r="O524" s="273"/>
      <c r="P524" s="220"/>
      <c r="Q524" s="274"/>
      <c r="R524" s="217"/>
      <c r="S524" s="225"/>
      <c r="T524" s="225"/>
      <c r="U524" s="241"/>
      <c r="V524" s="275"/>
      <c r="W524" s="276"/>
      <c r="X524" s="276"/>
      <c r="Y524" s="276"/>
      <c r="Z524" s="276"/>
      <c r="AB524" s="278"/>
    </row>
    <row r="525" spans="1:28" s="277" customFormat="1" ht="20">
      <c r="A525" s="216"/>
      <c r="B525" s="217"/>
      <c r="C525" s="221"/>
      <c r="D525" s="283"/>
      <c r="E525" s="217"/>
      <c r="F525" s="217"/>
      <c r="G525" s="217"/>
      <c r="H525" s="218"/>
      <c r="I525" s="219"/>
      <c r="J525" s="219"/>
      <c r="K525" s="273"/>
      <c r="L525" s="273"/>
      <c r="M525" s="273"/>
      <c r="N525" s="273"/>
      <c r="O525" s="273"/>
      <c r="P525" s="220"/>
      <c r="Q525" s="274"/>
      <c r="R525" s="217"/>
      <c r="S525" s="225"/>
      <c r="T525" s="225"/>
      <c r="U525" s="241"/>
      <c r="V525" s="275"/>
      <c r="W525" s="276"/>
      <c r="X525" s="276"/>
      <c r="Y525" s="276"/>
      <c r="Z525" s="276"/>
      <c r="AB525" s="278"/>
    </row>
    <row r="526" spans="1:28" s="277" customFormat="1" ht="20">
      <c r="A526" s="216"/>
      <c r="B526" s="217"/>
      <c r="C526" s="221"/>
      <c r="D526" s="283"/>
      <c r="E526" s="217"/>
      <c r="F526" s="217"/>
      <c r="G526" s="217"/>
      <c r="H526" s="218"/>
      <c r="I526" s="219"/>
      <c r="J526" s="219"/>
      <c r="K526" s="273"/>
      <c r="L526" s="273"/>
      <c r="M526" s="273"/>
      <c r="N526" s="273"/>
      <c r="O526" s="273"/>
      <c r="P526" s="220"/>
      <c r="Q526" s="274"/>
      <c r="R526" s="217"/>
      <c r="S526" s="225"/>
      <c r="T526" s="225"/>
      <c r="U526" s="241"/>
      <c r="V526" s="275"/>
      <c r="W526" s="276"/>
      <c r="X526" s="276"/>
      <c r="Y526" s="276"/>
      <c r="Z526" s="276"/>
      <c r="AB526" s="278"/>
    </row>
    <row r="527" spans="1:28" s="277" customFormat="1" ht="20">
      <c r="A527" s="216"/>
      <c r="B527" s="217"/>
      <c r="C527" s="221"/>
      <c r="D527" s="283"/>
      <c r="E527" s="217"/>
      <c r="F527" s="217"/>
      <c r="G527" s="217"/>
      <c r="H527" s="218"/>
      <c r="I527" s="219"/>
      <c r="J527" s="219"/>
      <c r="K527" s="273"/>
      <c r="L527" s="273"/>
      <c r="M527" s="273"/>
      <c r="N527" s="273"/>
      <c r="O527" s="273"/>
      <c r="P527" s="220"/>
      <c r="Q527" s="274"/>
      <c r="R527" s="217"/>
      <c r="S527" s="225"/>
      <c r="T527" s="225"/>
      <c r="U527" s="241"/>
      <c r="V527" s="275"/>
      <c r="W527" s="276"/>
      <c r="X527" s="276"/>
      <c r="Y527" s="276"/>
      <c r="Z527" s="276"/>
      <c r="AB527" s="278"/>
    </row>
    <row r="528" spans="1:28" s="277" customFormat="1" ht="20">
      <c r="A528" s="216"/>
      <c r="B528" s="217"/>
      <c r="C528" s="221"/>
      <c r="D528" s="283"/>
      <c r="E528" s="217"/>
      <c r="F528" s="217"/>
      <c r="G528" s="217"/>
      <c r="H528" s="218"/>
      <c r="I528" s="219"/>
      <c r="J528" s="219"/>
      <c r="K528" s="273"/>
      <c r="L528" s="273"/>
      <c r="M528" s="273"/>
      <c r="N528" s="273"/>
      <c r="O528" s="273"/>
      <c r="P528" s="220"/>
      <c r="Q528" s="274"/>
      <c r="R528" s="217"/>
      <c r="S528" s="225"/>
      <c r="T528" s="225"/>
      <c r="U528" s="241"/>
      <c r="V528" s="275"/>
      <c r="W528" s="276"/>
      <c r="X528" s="276"/>
      <c r="Y528" s="276"/>
      <c r="Z528" s="276"/>
      <c r="AB528" s="278"/>
    </row>
    <row r="529" spans="1:28" s="277" customFormat="1" ht="20">
      <c r="A529" s="216"/>
      <c r="B529" s="217"/>
      <c r="C529" s="221"/>
      <c r="D529" s="283"/>
      <c r="E529" s="217"/>
      <c r="F529" s="217"/>
      <c r="G529" s="217"/>
      <c r="H529" s="218"/>
      <c r="I529" s="219"/>
      <c r="J529" s="219"/>
      <c r="K529" s="273"/>
      <c r="L529" s="273"/>
      <c r="M529" s="273"/>
      <c r="N529" s="273"/>
      <c r="O529" s="273"/>
      <c r="P529" s="220"/>
      <c r="Q529" s="274"/>
      <c r="R529" s="217"/>
      <c r="S529" s="225"/>
      <c r="T529" s="225"/>
      <c r="U529" s="241"/>
      <c r="V529" s="275"/>
      <c r="W529" s="276"/>
      <c r="X529" s="276"/>
      <c r="Y529" s="276"/>
      <c r="Z529" s="276"/>
      <c r="AB529" s="278"/>
    </row>
    <row r="530" spans="1:28" s="277" customFormat="1" ht="20">
      <c r="A530" s="216"/>
      <c r="B530" s="217"/>
      <c r="C530" s="221"/>
      <c r="D530" s="283"/>
      <c r="E530" s="217"/>
      <c r="F530" s="217"/>
      <c r="G530" s="217"/>
      <c r="H530" s="218"/>
      <c r="I530" s="219"/>
      <c r="J530" s="219"/>
      <c r="K530" s="273"/>
      <c r="L530" s="273"/>
      <c r="M530" s="273"/>
      <c r="N530" s="273"/>
      <c r="O530" s="273"/>
      <c r="P530" s="220"/>
      <c r="Q530" s="274"/>
      <c r="R530" s="217"/>
      <c r="S530" s="225"/>
      <c r="T530" s="225"/>
      <c r="U530" s="241"/>
      <c r="V530" s="275"/>
      <c r="W530" s="276"/>
      <c r="X530" s="276"/>
      <c r="Y530" s="276"/>
      <c r="Z530" s="276"/>
      <c r="AB530" s="278"/>
    </row>
    <row r="531" spans="1:28" s="277" customFormat="1" ht="20">
      <c r="A531" s="216"/>
      <c r="B531" s="217"/>
      <c r="C531" s="221"/>
      <c r="D531" s="283"/>
      <c r="E531" s="217"/>
      <c r="F531" s="217"/>
      <c r="G531" s="217"/>
      <c r="H531" s="218"/>
      <c r="I531" s="219"/>
      <c r="J531" s="219"/>
      <c r="K531" s="273"/>
      <c r="L531" s="273"/>
      <c r="M531" s="273"/>
      <c r="N531" s="273"/>
      <c r="O531" s="273"/>
      <c r="P531" s="220"/>
      <c r="Q531" s="274"/>
      <c r="R531" s="217"/>
      <c r="S531" s="225"/>
      <c r="T531" s="225"/>
      <c r="U531" s="241"/>
      <c r="V531" s="275"/>
      <c r="W531" s="276"/>
      <c r="X531" s="276"/>
      <c r="Y531" s="276"/>
      <c r="Z531" s="276"/>
      <c r="AB531" s="278"/>
    </row>
    <row r="532" spans="1:28" s="277" customFormat="1" ht="20">
      <c r="A532" s="216"/>
      <c r="B532" s="217"/>
      <c r="C532" s="221"/>
      <c r="D532" s="283"/>
      <c r="E532" s="217"/>
      <c r="F532" s="217"/>
      <c r="G532" s="217"/>
      <c r="H532" s="218"/>
      <c r="I532" s="219"/>
      <c r="J532" s="219"/>
      <c r="K532" s="273"/>
      <c r="L532" s="273"/>
      <c r="M532" s="273"/>
      <c r="N532" s="273"/>
      <c r="O532" s="273"/>
      <c r="P532" s="220"/>
      <c r="Q532" s="274"/>
      <c r="R532" s="217"/>
      <c r="S532" s="225"/>
      <c r="T532" s="225"/>
      <c r="U532" s="241"/>
      <c r="V532" s="275"/>
      <c r="W532" s="276"/>
      <c r="X532" s="276"/>
      <c r="Y532" s="276"/>
      <c r="Z532" s="276"/>
      <c r="AB532" s="278"/>
    </row>
    <row r="533" spans="1:28" s="277" customFormat="1" ht="20">
      <c r="A533" s="216"/>
      <c r="B533" s="217"/>
      <c r="C533" s="221"/>
      <c r="D533" s="283"/>
      <c r="E533" s="217"/>
      <c r="F533" s="217"/>
      <c r="G533" s="217"/>
      <c r="H533" s="218"/>
      <c r="I533" s="219"/>
      <c r="J533" s="219"/>
      <c r="K533" s="273"/>
      <c r="L533" s="273"/>
      <c r="M533" s="273"/>
      <c r="N533" s="273"/>
      <c r="O533" s="273"/>
      <c r="P533" s="220"/>
      <c r="Q533" s="274"/>
      <c r="R533" s="217"/>
      <c r="S533" s="225"/>
      <c r="T533" s="225"/>
      <c r="U533" s="241"/>
      <c r="V533" s="275"/>
      <c r="W533" s="276"/>
      <c r="X533" s="276"/>
      <c r="Y533" s="276"/>
      <c r="Z533" s="276"/>
      <c r="AB533" s="278"/>
    </row>
    <row r="534" spans="1:28" s="277" customFormat="1" ht="20">
      <c r="A534" s="216"/>
      <c r="B534" s="217"/>
      <c r="C534" s="221"/>
      <c r="D534" s="283"/>
      <c r="E534" s="217"/>
      <c r="F534" s="217"/>
      <c r="G534" s="217"/>
      <c r="H534" s="218"/>
      <c r="I534" s="219"/>
      <c r="J534" s="219"/>
      <c r="K534" s="273"/>
      <c r="L534" s="273"/>
      <c r="M534" s="273"/>
      <c r="N534" s="273"/>
      <c r="O534" s="273"/>
      <c r="P534" s="220"/>
      <c r="Q534" s="274"/>
      <c r="R534" s="217"/>
      <c r="S534" s="225"/>
      <c r="T534" s="225"/>
      <c r="U534" s="241"/>
      <c r="V534" s="275"/>
      <c r="W534" s="276"/>
      <c r="X534" s="276"/>
      <c r="Y534" s="276"/>
      <c r="Z534" s="276"/>
      <c r="AB534" s="278"/>
    </row>
    <row r="535" spans="1:28" s="277" customFormat="1" ht="20">
      <c r="A535" s="216"/>
      <c r="B535" s="217"/>
      <c r="C535" s="221"/>
      <c r="D535" s="283"/>
      <c r="E535" s="217"/>
      <c r="F535" s="217"/>
      <c r="G535" s="217"/>
      <c r="H535" s="218"/>
      <c r="I535" s="219"/>
      <c r="J535" s="219"/>
      <c r="K535" s="273"/>
      <c r="L535" s="273"/>
      <c r="M535" s="273"/>
      <c r="N535" s="273"/>
      <c r="O535" s="273"/>
      <c r="P535" s="220"/>
      <c r="Q535" s="274"/>
      <c r="R535" s="217"/>
      <c r="S535" s="225"/>
      <c r="T535" s="225"/>
      <c r="U535" s="241"/>
      <c r="V535" s="275"/>
      <c r="W535" s="276"/>
      <c r="X535" s="276"/>
      <c r="Y535" s="276"/>
      <c r="Z535" s="276"/>
      <c r="AB535" s="278"/>
    </row>
    <row r="536" spans="1:28" s="277" customFormat="1" ht="20">
      <c r="A536" s="216"/>
      <c r="B536" s="217"/>
      <c r="C536" s="221"/>
      <c r="D536" s="283"/>
      <c r="E536" s="217"/>
      <c r="F536" s="217"/>
      <c r="G536" s="217"/>
      <c r="H536" s="218"/>
      <c r="I536" s="219"/>
      <c r="J536" s="219"/>
      <c r="K536" s="273"/>
      <c r="L536" s="273"/>
      <c r="M536" s="273"/>
      <c r="N536" s="273"/>
      <c r="O536" s="273"/>
      <c r="P536" s="220"/>
      <c r="Q536" s="274"/>
      <c r="R536" s="217"/>
      <c r="S536" s="225"/>
      <c r="T536" s="225"/>
      <c r="U536" s="241"/>
      <c r="V536" s="275"/>
      <c r="W536" s="276"/>
      <c r="X536" s="276"/>
      <c r="Y536" s="276"/>
      <c r="Z536" s="276"/>
      <c r="AB536" s="278"/>
    </row>
    <row r="537" spans="1:28" s="277" customFormat="1" ht="20">
      <c r="A537" s="216"/>
      <c r="B537" s="217"/>
      <c r="C537" s="221"/>
      <c r="D537" s="283"/>
      <c r="E537" s="217"/>
      <c r="F537" s="217"/>
      <c r="G537" s="217"/>
      <c r="H537" s="218"/>
      <c r="I537" s="219"/>
      <c r="J537" s="219"/>
      <c r="K537" s="273"/>
      <c r="L537" s="273"/>
      <c r="M537" s="273"/>
      <c r="N537" s="273"/>
      <c r="O537" s="273"/>
      <c r="P537" s="220"/>
      <c r="Q537" s="274"/>
      <c r="R537" s="217"/>
      <c r="S537" s="225"/>
      <c r="T537" s="225"/>
      <c r="U537" s="241"/>
      <c r="V537" s="275"/>
      <c r="W537" s="276"/>
      <c r="X537" s="276"/>
      <c r="Y537" s="276"/>
      <c r="Z537" s="276"/>
      <c r="AB537" s="278"/>
    </row>
    <row r="538" spans="1:28" s="277" customFormat="1" ht="20">
      <c r="A538" s="216"/>
      <c r="B538" s="217"/>
      <c r="C538" s="221"/>
      <c r="D538" s="283"/>
      <c r="E538" s="217"/>
      <c r="F538" s="217"/>
      <c r="G538" s="217"/>
      <c r="H538" s="218"/>
      <c r="I538" s="219"/>
      <c r="J538" s="219"/>
      <c r="K538" s="273"/>
      <c r="L538" s="273"/>
      <c r="M538" s="273"/>
      <c r="N538" s="273"/>
      <c r="O538" s="273"/>
      <c r="P538" s="220"/>
      <c r="Q538" s="274"/>
      <c r="R538" s="217"/>
      <c r="S538" s="225"/>
      <c r="T538" s="225"/>
      <c r="U538" s="241"/>
      <c r="V538" s="275"/>
      <c r="W538" s="276"/>
      <c r="X538" s="276"/>
      <c r="Y538" s="276"/>
      <c r="Z538" s="276"/>
      <c r="AB538" s="278"/>
    </row>
    <row r="539" spans="1:28" s="277" customFormat="1" ht="20">
      <c r="A539" s="216"/>
      <c r="B539" s="217"/>
      <c r="C539" s="221"/>
      <c r="D539" s="283"/>
      <c r="E539" s="217"/>
      <c r="F539" s="217"/>
      <c r="G539" s="217"/>
      <c r="H539" s="218"/>
      <c r="I539" s="219"/>
      <c r="J539" s="219"/>
      <c r="K539" s="273"/>
      <c r="L539" s="273"/>
      <c r="M539" s="273"/>
      <c r="N539" s="273"/>
      <c r="O539" s="273"/>
      <c r="P539" s="220"/>
      <c r="Q539" s="274"/>
      <c r="R539" s="217"/>
      <c r="S539" s="225"/>
      <c r="T539" s="225"/>
      <c r="U539" s="241"/>
      <c r="V539" s="275"/>
      <c r="W539" s="276"/>
      <c r="X539" s="276"/>
      <c r="Y539" s="276"/>
      <c r="Z539" s="276"/>
      <c r="AB539" s="278"/>
    </row>
    <row r="540" spans="1:28" s="277" customFormat="1" ht="20">
      <c r="A540" s="216"/>
      <c r="B540" s="217"/>
      <c r="C540" s="221"/>
      <c r="D540" s="283"/>
      <c r="E540" s="217"/>
      <c r="F540" s="217"/>
      <c r="G540" s="217"/>
      <c r="H540" s="218"/>
      <c r="I540" s="219"/>
      <c r="J540" s="219"/>
      <c r="K540" s="273"/>
      <c r="L540" s="273"/>
      <c r="M540" s="273"/>
      <c r="N540" s="273"/>
      <c r="O540" s="273"/>
      <c r="P540" s="220"/>
      <c r="Q540" s="274"/>
      <c r="R540" s="217"/>
      <c r="S540" s="225"/>
      <c r="T540" s="225"/>
      <c r="U540" s="241"/>
      <c r="V540" s="275"/>
      <c r="W540" s="276"/>
      <c r="X540" s="276"/>
      <c r="Y540" s="276"/>
      <c r="Z540" s="276"/>
      <c r="AB540" s="278"/>
    </row>
    <row r="541" spans="1:28" s="277" customFormat="1" ht="20">
      <c r="A541" s="216"/>
      <c r="B541" s="217"/>
      <c r="C541" s="221"/>
      <c r="D541" s="283"/>
      <c r="E541" s="217"/>
      <c r="F541" s="217"/>
      <c r="G541" s="217"/>
      <c r="H541" s="218"/>
      <c r="I541" s="219"/>
      <c r="J541" s="219"/>
      <c r="K541" s="273"/>
      <c r="L541" s="273"/>
      <c r="M541" s="273"/>
      <c r="N541" s="273"/>
      <c r="O541" s="273"/>
      <c r="P541" s="220"/>
      <c r="Q541" s="274"/>
      <c r="R541" s="217"/>
      <c r="S541" s="225"/>
      <c r="T541" s="225"/>
      <c r="U541" s="241"/>
      <c r="V541" s="275"/>
      <c r="W541" s="276"/>
      <c r="X541" s="276"/>
      <c r="Y541" s="276"/>
      <c r="Z541" s="276"/>
      <c r="AB541" s="278"/>
    </row>
    <row r="542" spans="1:28" s="277" customFormat="1" ht="20">
      <c r="A542" s="216"/>
      <c r="B542" s="217"/>
      <c r="C542" s="221"/>
      <c r="D542" s="283"/>
      <c r="E542" s="217"/>
      <c r="F542" s="217"/>
      <c r="G542" s="217"/>
      <c r="H542" s="218"/>
      <c r="I542" s="219"/>
      <c r="J542" s="219"/>
      <c r="K542" s="273"/>
      <c r="L542" s="273"/>
      <c r="M542" s="273"/>
      <c r="N542" s="273"/>
      <c r="O542" s="273"/>
      <c r="P542" s="220"/>
      <c r="Q542" s="274"/>
      <c r="R542" s="217"/>
      <c r="S542" s="225"/>
      <c r="T542" s="225"/>
      <c r="U542" s="241"/>
      <c r="V542" s="275"/>
      <c r="W542" s="276"/>
      <c r="X542" s="276"/>
      <c r="Y542" s="276"/>
      <c r="Z542" s="276"/>
      <c r="AB542" s="278"/>
    </row>
    <row r="543" spans="1:28" s="277" customFormat="1" ht="20">
      <c r="A543" s="216"/>
      <c r="B543" s="217"/>
      <c r="C543" s="221"/>
      <c r="D543" s="283"/>
      <c r="E543" s="217"/>
      <c r="F543" s="217"/>
      <c r="G543" s="217"/>
      <c r="H543" s="218"/>
      <c r="I543" s="219"/>
      <c r="J543" s="219"/>
      <c r="K543" s="273"/>
      <c r="L543" s="273"/>
      <c r="M543" s="273"/>
      <c r="N543" s="273"/>
      <c r="O543" s="273"/>
      <c r="P543" s="220"/>
      <c r="Q543" s="274"/>
      <c r="R543" s="217"/>
      <c r="S543" s="225"/>
      <c r="T543" s="225"/>
      <c r="U543" s="241"/>
      <c r="V543" s="275"/>
      <c r="W543" s="276"/>
      <c r="X543" s="276"/>
      <c r="Y543" s="276"/>
      <c r="Z543" s="276"/>
      <c r="AB543" s="278"/>
    </row>
    <row r="544" spans="1:28" s="277" customFormat="1" ht="20">
      <c r="A544" s="216"/>
      <c r="B544" s="217"/>
      <c r="C544" s="221"/>
      <c r="D544" s="283"/>
      <c r="E544" s="217"/>
      <c r="F544" s="217"/>
      <c r="G544" s="217"/>
      <c r="H544" s="218"/>
      <c r="I544" s="219"/>
      <c r="J544" s="219"/>
      <c r="K544" s="273"/>
      <c r="L544" s="273"/>
      <c r="M544" s="273"/>
      <c r="N544" s="273"/>
      <c r="O544" s="273"/>
      <c r="P544" s="220"/>
      <c r="Q544" s="274"/>
      <c r="R544" s="217"/>
      <c r="S544" s="225"/>
      <c r="T544" s="225"/>
      <c r="U544" s="241"/>
      <c r="V544" s="275"/>
      <c r="W544" s="276"/>
      <c r="X544" s="276"/>
      <c r="Y544" s="276"/>
      <c r="Z544" s="276"/>
      <c r="AB544" s="278"/>
    </row>
    <row r="545" spans="1:28" s="277" customFormat="1" ht="20">
      <c r="A545" s="216"/>
      <c r="B545" s="217"/>
      <c r="C545" s="221"/>
      <c r="D545" s="283"/>
      <c r="E545" s="217"/>
      <c r="F545" s="217"/>
      <c r="G545" s="217"/>
      <c r="H545" s="218"/>
      <c r="I545" s="219"/>
      <c r="J545" s="219"/>
      <c r="K545" s="273"/>
      <c r="L545" s="273"/>
      <c r="M545" s="273"/>
      <c r="N545" s="273"/>
      <c r="O545" s="273"/>
      <c r="P545" s="220"/>
      <c r="Q545" s="274"/>
      <c r="R545" s="217"/>
      <c r="S545" s="225"/>
      <c r="T545" s="225"/>
      <c r="U545" s="241"/>
      <c r="V545" s="275"/>
      <c r="W545" s="276"/>
      <c r="X545" s="276"/>
      <c r="Y545" s="276"/>
      <c r="Z545" s="276"/>
      <c r="AB545" s="278"/>
    </row>
    <row r="546" spans="1:28" s="277" customFormat="1" ht="20">
      <c r="A546" s="216"/>
      <c r="B546" s="217"/>
      <c r="C546" s="221"/>
      <c r="D546" s="283"/>
      <c r="E546" s="217"/>
      <c r="F546" s="217"/>
      <c r="G546" s="217"/>
      <c r="H546" s="218"/>
      <c r="I546" s="219"/>
      <c r="J546" s="219"/>
      <c r="K546" s="273"/>
      <c r="L546" s="273"/>
      <c r="M546" s="273"/>
      <c r="N546" s="273"/>
      <c r="O546" s="273"/>
      <c r="P546" s="220"/>
      <c r="Q546" s="274"/>
      <c r="R546" s="217"/>
      <c r="S546" s="225"/>
      <c r="T546" s="225"/>
      <c r="U546" s="241"/>
      <c r="V546" s="275"/>
      <c r="W546" s="276"/>
      <c r="X546" s="276"/>
      <c r="Y546" s="276"/>
      <c r="Z546" s="276"/>
      <c r="AB546" s="278"/>
    </row>
    <row r="547" spans="1:28" s="277" customFormat="1" ht="20">
      <c r="A547" s="216"/>
      <c r="B547" s="217"/>
      <c r="C547" s="221"/>
      <c r="D547" s="283"/>
      <c r="E547" s="217"/>
      <c r="F547" s="217"/>
      <c r="G547" s="217"/>
      <c r="H547" s="218"/>
      <c r="I547" s="219"/>
      <c r="J547" s="219"/>
      <c r="K547" s="273"/>
      <c r="L547" s="273"/>
      <c r="M547" s="273"/>
      <c r="N547" s="273"/>
      <c r="O547" s="273"/>
      <c r="P547" s="220"/>
      <c r="Q547" s="274"/>
      <c r="R547" s="217"/>
      <c r="S547" s="225"/>
      <c r="T547" s="225"/>
      <c r="U547" s="241"/>
      <c r="V547" s="275"/>
      <c r="W547" s="276"/>
      <c r="X547" s="276"/>
      <c r="Y547" s="276"/>
      <c r="Z547" s="276"/>
      <c r="AB547" s="278"/>
    </row>
    <row r="548" spans="1:28" s="277" customFormat="1" ht="20">
      <c r="A548" s="216"/>
      <c r="B548" s="217"/>
      <c r="C548" s="221"/>
      <c r="D548" s="283"/>
      <c r="E548" s="217"/>
      <c r="F548" s="217"/>
      <c r="G548" s="217"/>
      <c r="H548" s="218"/>
      <c r="I548" s="219"/>
      <c r="J548" s="219"/>
      <c r="K548" s="273"/>
      <c r="L548" s="273"/>
      <c r="M548" s="273"/>
      <c r="N548" s="273"/>
      <c r="O548" s="273"/>
      <c r="P548" s="220"/>
      <c r="Q548" s="274"/>
      <c r="R548" s="217"/>
      <c r="S548" s="225"/>
      <c r="T548" s="225"/>
      <c r="U548" s="241"/>
      <c r="V548" s="275"/>
      <c r="W548" s="276"/>
      <c r="X548" s="276"/>
      <c r="Y548" s="276"/>
      <c r="Z548" s="276"/>
      <c r="AB548" s="278"/>
    </row>
    <row r="549" spans="1:28" s="277" customFormat="1" ht="20">
      <c r="A549" s="216"/>
      <c r="B549" s="217"/>
      <c r="C549" s="221"/>
      <c r="D549" s="283"/>
      <c r="E549" s="217"/>
      <c r="F549" s="217"/>
      <c r="G549" s="217"/>
      <c r="H549" s="218"/>
      <c r="I549" s="219"/>
      <c r="J549" s="219"/>
      <c r="K549" s="273"/>
      <c r="L549" s="273"/>
      <c r="M549" s="273"/>
      <c r="N549" s="273"/>
      <c r="O549" s="273"/>
      <c r="P549" s="220"/>
      <c r="Q549" s="274"/>
      <c r="R549" s="217"/>
      <c r="S549" s="225"/>
      <c r="T549" s="225"/>
      <c r="U549" s="241"/>
      <c r="V549" s="275"/>
      <c r="W549" s="276"/>
      <c r="X549" s="276"/>
      <c r="Y549" s="276"/>
      <c r="Z549" s="276"/>
      <c r="AB549" s="278"/>
    </row>
    <row r="550" spans="1:28" s="277" customFormat="1" ht="20">
      <c r="A550" s="216"/>
      <c r="B550" s="217"/>
      <c r="C550" s="221"/>
      <c r="D550" s="283"/>
      <c r="E550" s="217"/>
      <c r="F550" s="217"/>
      <c r="G550" s="217"/>
      <c r="H550" s="218"/>
      <c r="I550" s="219"/>
      <c r="J550" s="219"/>
      <c r="K550" s="273"/>
      <c r="L550" s="273"/>
      <c r="M550" s="273"/>
      <c r="N550" s="273"/>
      <c r="O550" s="273"/>
      <c r="P550" s="220"/>
      <c r="Q550" s="274"/>
      <c r="R550" s="217"/>
      <c r="S550" s="225"/>
      <c r="T550" s="225"/>
      <c r="U550" s="241"/>
      <c r="V550" s="275"/>
      <c r="W550" s="276"/>
      <c r="X550" s="276"/>
      <c r="Y550" s="276"/>
      <c r="Z550" s="276"/>
      <c r="AB550" s="278"/>
    </row>
    <row r="551" spans="1:28" s="277" customFormat="1" ht="20">
      <c r="A551" s="216"/>
      <c r="B551" s="217"/>
      <c r="C551" s="221"/>
      <c r="D551" s="283"/>
      <c r="E551" s="217"/>
      <c r="F551" s="217"/>
      <c r="G551" s="217"/>
      <c r="H551" s="218"/>
      <c r="I551" s="219"/>
      <c r="J551" s="219"/>
      <c r="K551" s="273"/>
      <c r="L551" s="273"/>
      <c r="M551" s="273"/>
      <c r="N551" s="273"/>
      <c r="O551" s="273"/>
      <c r="P551" s="220"/>
      <c r="Q551" s="274"/>
      <c r="R551" s="217"/>
      <c r="S551" s="225"/>
      <c r="T551" s="225"/>
      <c r="U551" s="241"/>
      <c r="V551" s="275"/>
      <c r="W551" s="276"/>
      <c r="X551" s="276"/>
      <c r="Y551" s="276"/>
      <c r="Z551" s="276"/>
      <c r="AB551" s="278"/>
    </row>
    <row r="552" spans="1:28" s="277" customFormat="1" ht="20">
      <c r="A552" s="216"/>
      <c r="B552" s="217"/>
      <c r="C552" s="221"/>
      <c r="D552" s="283"/>
      <c r="E552" s="217"/>
      <c r="F552" s="217"/>
      <c r="G552" s="217"/>
      <c r="H552" s="218"/>
      <c r="I552" s="219"/>
      <c r="J552" s="219"/>
      <c r="K552" s="273"/>
      <c r="L552" s="273"/>
      <c r="M552" s="273"/>
      <c r="N552" s="273"/>
      <c r="O552" s="273"/>
      <c r="P552" s="220"/>
      <c r="Q552" s="274"/>
      <c r="R552" s="217"/>
      <c r="S552" s="225"/>
      <c r="T552" s="225"/>
      <c r="U552" s="241"/>
      <c r="V552" s="275"/>
      <c r="W552" s="276"/>
      <c r="X552" s="276"/>
      <c r="Y552" s="276"/>
      <c r="Z552" s="276"/>
      <c r="AB552" s="278"/>
    </row>
    <row r="553" spans="1:28" s="277" customFormat="1" ht="20">
      <c r="A553" s="216"/>
      <c r="B553" s="217"/>
      <c r="C553" s="221"/>
      <c r="D553" s="283"/>
      <c r="E553" s="217"/>
      <c r="F553" s="217"/>
      <c r="G553" s="217"/>
      <c r="H553" s="218"/>
      <c r="I553" s="219"/>
      <c r="J553" s="219"/>
      <c r="K553" s="273"/>
      <c r="L553" s="273"/>
      <c r="M553" s="273"/>
      <c r="N553" s="273"/>
      <c r="O553" s="273"/>
      <c r="P553" s="220"/>
      <c r="Q553" s="274"/>
      <c r="R553" s="217"/>
      <c r="S553" s="225"/>
      <c r="T553" s="225"/>
      <c r="U553" s="241"/>
      <c r="V553" s="275"/>
      <c r="W553" s="276"/>
      <c r="X553" s="276"/>
      <c r="Y553" s="276"/>
      <c r="Z553" s="276"/>
      <c r="AB553" s="278"/>
    </row>
    <row r="554" spans="1:28" s="277" customFormat="1" ht="20">
      <c r="A554" s="216"/>
      <c r="B554" s="217"/>
      <c r="C554" s="221"/>
      <c r="D554" s="283"/>
      <c r="E554" s="217"/>
      <c r="F554" s="217"/>
      <c r="G554" s="217"/>
      <c r="H554" s="218"/>
      <c r="I554" s="219"/>
      <c r="J554" s="219"/>
      <c r="K554" s="273"/>
      <c r="L554" s="273"/>
      <c r="M554" s="273"/>
      <c r="N554" s="273"/>
      <c r="O554" s="273"/>
      <c r="P554" s="220"/>
      <c r="Q554" s="274"/>
      <c r="R554" s="217"/>
      <c r="S554" s="225"/>
      <c r="T554" s="225"/>
      <c r="U554" s="241"/>
      <c r="V554" s="275"/>
      <c r="W554" s="276"/>
      <c r="X554" s="276"/>
      <c r="Y554" s="276"/>
      <c r="Z554" s="276"/>
      <c r="AB554" s="278"/>
    </row>
    <row r="555" spans="1:28" s="277" customFormat="1" ht="20">
      <c r="A555" s="216"/>
      <c r="B555" s="217"/>
      <c r="C555" s="221"/>
      <c r="D555" s="283"/>
      <c r="E555" s="217"/>
      <c r="F555" s="217"/>
      <c r="G555" s="217"/>
      <c r="H555" s="218"/>
      <c r="I555" s="219"/>
      <c r="J555" s="219"/>
      <c r="K555" s="273"/>
      <c r="L555" s="273"/>
      <c r="M555" s="273"/>
      <c r="N555" s="273"/>
      <c r="O555" s="273"/>
      <c r="P555" s="220"/>
      <c r="Q555" s="274"/>
      <c r="R555" s="217"/>
      <c r="S555" s="225"/>
      <c r="T555" s="225"/>
      <c r="U555" s="241"/>
      <c r="V555" s="275"/>
      <c r="W555" s="276"/>
      <c r="X555" s="276"/>
      <c r="Y555" s="276"/>
      <c r="Z555" s="276"/>
      <c r="AB555" s="278"/>
    </row>
    <row r="556" spans="1:28" s="277" customFormat="1" ht="20">
      <c r="A556" s="216"/>
      <c r="B556" s="217"/>
      <c r="C556" s="221"/>
      <c r="D556" s="283"/>
      <c r="E556" s="217"/>
      <c r="F556" s="217"/>
      <c r="G556" s="217"/>
      <c r="H556" s="218"/>
      <c r="I556" s="219"/>
      <c r="J556" s="219"/>
      <c r="K556" s="273"/>
      <c r="L556" s="273"/>
      <c r="M556" s="273"/>
      <c r="N556" s="273"/>
      <c r="O556" s="273"/>
      <c r="P556" s="220"/>
      <c r="Q556" s="274"/>
      <c r="R556" s="217"/>
      <c r="S556" s="225"/>
      <c r="T556" s="225"/>
      <c r="U556" s="241"/>
      <c r="V556" s="275"/>
      <c r="W556" s="276"/>
      <c r="X556" s="276"/>
      <c r="Y556" s="276"/>
      <c r="Z556" s="276"/>
      <c r="AB556" s="278"/>
    </row>
    <row r="557" spans="1:28" s="277" customFormat="1" ht="20">
      <c r="A557" s="216"/>
      <c r="B557" s="217"/>
      <c r="C557" s="221"/>
      <c r="D557" s="283"/>
      <c r="E557" s="217"/>
      <c r="F557" s="217"/>
      <c r="G557" s="217"/>
      <c r="H557" s="218"/>
      <c r="I557" s="219"/>
      <c r="J557" s="219"/>
      <c r="K557" s="273"/>
      <c r="L557" s="273"/>
      <c r="M557" s="273"/>
      <c r="N557" s="273"/>
      <c r="O557" s="273"/>
      <c r="P557" s="220"/>
      <c r="Q557" s="274"/>
      <c r="R557" s="217"/>
      <c r="S557" s="225"/>
      <c r="T557" s="225"/>
      <c r="U557" s="241"/>
      <c r="V557" s="275"/>
      <c r="W557" s="276"/>
      <c r="X557" s="276"/>
      <c r="Y557" s="276"/>
      <c r="Z557" s="276"/>
      <c r="AB557" s="278"/>
    </row>
    <row r="558" spans="1:28" s="277" customFormat="1" ht="20">
      <c r="A558" s="216"/>
      <c r="B558" s="217"/>
      <c r="C558" s="221"/>
      <c r="D558" s="283"/>
      <c r="E558" s="217"/>
      <c r="F558" s="217"/>
      <c r="G558" s="217"/>
      <c r="H558" s="218"/>
      <c r="I558" s="219"/>
      <c r="J558" s="219"/>
      <c r="K558" s="273"/>
      <c r="L558" s="273"/>
      <c r="M558" s="273"/>
      <c r="N558" s="273"/>
      <c r="O558" s="273"/>
      <c r="P558" s="220"/>
      <c r="Q558" s="274"/>
      <c r="R558" s="217"/>
      <c r="S558" s="225"/>
      <c r="T558" s="225"/>
      <c r="U558" s="241"/>
      <c r="V558" s="275"/>
      <c r="W558" s="276"/>
      <c r="X558" s="276"/>
      <c r="Y558" s="276"/>
      <c r="Z558" s="276"/>
      <c r="AB558" s="278"/>
    </row>
    <row r="559" spans="1:28" s="277" customFormat="1" ht="20">
      <c r="A559" s="216"/>
      <c r="B559" s="217"/>
      <c r="C559" s="221"/>
      <c r="D559" s="283"/>
      <c r="E559" s="217"/>
      <c r="F559" s="217"/>
      <c r="G559" s="217"/>
      <c r="H559" s="218"/>
      <c r="I559" s="219"/>
      <c r="J559" s="219"/>
      <c r="K559" s="273"/>
      <c r="L559" s="273"/>
      <c r="M559" s="273"/>
      <c r="N559" s="273"/>
      <c r="O559" s="273"/>
      <c r="P559" s="220"/>
      <c r="Q559" s="274"/>
      <c r="R559" s="217"/>
      <c r="S559" s="225"/>
      <c r="T559" s="225"/>
      <c r="U559" s="241"/>
      <c r="V559" s="275"/>
      <c r="W559" s="276"/>
      <c r="X559" s="276"/>
      <c r="Y559" s="276"/>
      <c r="Z559" s="276"/>
      <c r="AB559" s="278"/>
    </row>
    <row r="560" spans="1:28" s="277" customFormat="1" ht="20">
      <c r="A560" s="216"/>
      <c r="B560" s="217"/>
      <c r="C560" s="221"/>
      <c r="D560" s="283"/>
      <c r="E560" s="217"/>
      <c r="F560" s="217"/>
      <c r="G560" s="217"/>
      <c r="H560" s="218"/>
      <c r="I560" s="219"/>
      <c r="J560" s="219"/>
      <c r="K560" s="273"/>
      <c r="L560" s="273"/>
      <c r="M560" s="273"/>
      <c r="N560" s="273"/>
      <c r="O560" s="273"/>
      <c r="P560" s="220"/>
      <c r="Q560" s="274"/>
      <c r="R560" s="217"/>
      <c r="S560" s="225"/>
      <c r="T560" s="225"/>
      <c r="U560" s="241"/>
      <c r="V560" s="275"/>
      <c r="W560" s="276"/>
      <c r="X560" s="276"/>
      <c r="Y560" s="276"/>
      <c r="Z560" s="276"/>
      <c r="AB560" s="278"/>
    </row>
    <row r="561" spans="1:28" s="277" customFormat="1" ht="20">
      <c r="A561" s="216"/>
      <c r="B561" s="217"/>
      <c r="C561" s="221"/>
      <c r="D561" s="283"/>
      <c r="E561" s="217"/>
      <c r="F561" s="217"/>
      <c r="G561" s="217"/>
      <c r="H561" s="218"/>
      <c r="I561" s="219"/>
      <c r="J561" s="219"/>
      <c r="K561" s="273"/>
      <c r="L561" s="273"/>
      <c r="M561" s="273"/>
      <c r="N561" s="273"/>
      <c r="O561" s="273"/>
      <c r="P561" s="220"/>
      <c r="Q561" s="274"/>
      <c r="R561" s="217"/>
      <c r="S561" s="225"/>
      <c r="T561" s="225"/>
      <c r="U561" s="241"/>
      <c r="V561" s="275"/>
      <c r="W561" s="276"/>
      <c r="X561" s="276"/>
      <c r="Y561" s="276"/>
      <c r="Z561" s="276"/>
      <c r="AB561" s="278"/>
    </row>
    <row r="562" spans="1:28" s="277" customFormat="1" ht="20">
      <c r="A562" s="216"/>
      <c r="B562" s="217"/>
      <c r="C562" s="221"/>
      <c r="D562" s="283"/>
      <c r="E562" s="217"/>
      <c r="F562" s="217"/>
      <c r="G562" s="217"/>
      <c r="H562" s="218"/>
      <c r="I562" s="219"/>
      <c r="J562" s="219"/>
      <c r="K562" s="273"/>
      <c r="L562" s="273"/>
      <c r="M562" s="273"/>
      <c r="N562" s="273"/>
      <c r="O562" s="273"/>
      <c r="P562" s="220"/>
      <c r="Q562" s="274"/>
      <c r="R562" s="217"/>
      <c r="S562" s="225"/>
      <c r="T562" s="225"/>
      <c r="U562" s="241"/>
      <c r="V562" s="275"/>
      <c r="W562" s="276"/>
      <c r="X562" s="276"/>
      <c r="Y562" s="276"/>
      <c r="Z562" s="276"/>
      <c r="AB562" s="278"/>
    </row>
    <row r="563" spans="1:28" s="277" customFormat="1" ht="20">
      <c r="A563" s="216"/>
      <c r="B563" s="217"/>
      <c r="C563" s="221"/>
      <c r="D563" s="283"/>
      <c r="E563" s="217"/>
      <c r="F563" s="217"/>
      <c r="G563" s="217"/>
      <c r="H563" s="218"/>
      <c r="I563" s="219"/>
      <c r="J563" s="219"/>
      <c r="K563" s="273"/>
      <c r="L563" s="273"/>
      <c r="M563" s="273"/>
      <c r="N563" s="273"/>
      <c r="O563" s="273"/>
      <c r="P563" s="220"/>
      <c r="Q563" s="274"/>
      <c r="R563" s="217"/>
      <c r="S563" s="225"/>
      <c r="T563" s="225"/>
      <c r="U563" s="241"/>
      <c r="V563" s="275"/>
      <c r="W563" s="276"/>
      <c r="X563" s="276"/>
      <c r="Y563" s="276"/>
      <c r="Z563" s="276"/>
      <c r="AB563" s="278"/>
    </row>
    <row r="564" spans="1:28" s="277" customFormat="1" ht="20">
      <c r="A564" s="216"/>
      <c r="B564" s="217"/>
      <c r="C564" s="221"/>
      <c r="D564" s="283"/>
      <c r="E564" s="217"/>
      <c r="F564" s="217"/>
      <c r="G564" s="217"/>
      <c r="H564" s="218"/>
      <c r="I564" s="219"/>
      <c r="J564" s="219"/>
      <c r="K564" s="273"/>
      <c r="L564" s="273"/>
      <c r="M564" s="273"/>
      <c r="N564" s="273"/>
      <c r="O564" s="273"/>
      <c r="P564" s="220"/>
      <c r="Q564" s="274"/>
      <c r="R564" s="217"/>
      <c r="S564" s="225"/>
      <c r="T564" s="225"/>
      <c r="U564" s="241"/>
      <c r="V564" s="275"/>
      <c r="W564" s="276"/>
      <c r="X564" s="276"/>
      <c r="Y564" s="276"/>
      <c r="Z564" s="276"/>
      <c r="AB564" s="278"/>
    </row>
    <row r="565" spans="1:28" s="277" customFormat="1" ht="20">
      <c r="A565" s="216"/>
      <c r="B565" s="217"/>
      <c r="C565" s="221"/>
      <c r="D565" s="283"/>
      <c r="E565" s="217"/>
      <c r="F565" s="217"/>
      <c r="G565" s="217"/>
      <c r="H565" s="218"/>
      <c r="I565" s="219"/>
      <c r="J565" s="219"/>
      <c r="K565" s="273"/>
      <c r="L565" s="273"/>
      <c r="M565" s="273"/>
      <c r="N565" s="273"/>
      <c r="O565" s="273"/>
      <c r="P565" s="220"/>
      <c r="Q565" s="274"/>
      <c r="R565" s="217"/>
      <c r="S565" s="225"/>
      <c r="T565" s="225"/>
      <c r="U565" s="241"/>
      <c r="V565" s="275"/>
      <c r="W565" s="276"/>
      <c r="X565" s="276"/>
      <c r="Y565" s="276"/>
      <c r="Z565" s="276"/>
      <c r="AB565" s="278"/>
    </row>
    <row r="566" spans="1:28" s="277" customFormat="1" ht="20">
      <c r="A566" s="216"/>
      <c r="B566" s="217"/>
      <c r="C566" s="221"/>
      <c r="D566" s="283"/>
      <c r="E566" s="217"/>
      <c r="F566" s="217"/>
      <c r="G566" s="217"/>
      <c r="H566" s="218"/>
      <c r="I566" s="219"/>
      <c r="J566" s="219"/>
      <c r="K566" s="273"/>
      <c r="L566" s="273"/>
      <c r="M566" s="273"/>
      <c r="N566" s="273"/>
      <c r="O566" s="273"/>
      <c r="P566" s="220"/>
      <c r="Q566" s="274"/>
      <c r="R566" s="217"/>
      <c r="S566" s="225"/>
      <c r="T566" s="225"/>
      <c r="U566" s="241"/>
      <c r="V566" s="275"/>
      <c r="W566" s="276"/>
      <c r="X566" s="276"/>
      <c r="Y566" s="276"/>
      <c r="Z566" s="276"/>
      <c r="AB566" s="278"/>
    </row>
    <row r="567" spans="1:28" s="277" customFormat="1" ht="20">
      <c r="A567" s="216"/>
      <c r="B567" s="217"/>
      <c r="C567" s="221"/>
      <c r="D567" s="283"/>
      <c r="E567" s="217"/>
      <c r="F567" s="217"/>
      <c r="G567" s="217"/>
      <c r="H567" s="218"/>
      <c r="I567" s="219"/>
      <c r="J567" s="219"/>
      <c r="K567" s="273"/>
      <c r="L567" s="273"/>
      <c r="M567" s="273"/>
      <c r="N567" s="273"/>
      <c r="O567" s="273"/>
      <c r="P567" s="220"/>
      <c r="Q567" s="274"/>
      <c r="R567" s="217"/>
      <c r="S567" s="225"/>
      <c r="T567" s="225"/>
      <c r="U567" s="241"/>
      <c r="V567" s="275"/>
      <c r="W567" s="276"/>
      <c r="X567" s="276"/>
      <c r="Y567" s="276"/>
      <c r="Z567" s="276"/>
      <c r="AB567" s="278"/>
    </row>
    <row r="568" spans="1:28" s="277" customFormat="1" ht="20">
      <c r="A568" s="216"/>
      <c r="B568" s="217"/>
      <c r="C568" s="221"/>
      <c r="D568" s="283"/>
      <c r="E568" s="217"/>
      <c r="F568" s="217"/>
      <c r="G568" s="217"/>
      <c r="H568" s="218"/>
      <c r="I568" s="219"/>
      <c r="J568" s="219"/>
      <c r="K568" s="273"/>
      <c r="L568" s="273"/>
      <c r="M568" s="273"/>
      <c r="N568" s="273"/>
      <c r="O568" s="273"/>
      <c r="P568" s="220"/>
      <c r="Q568" s="274"/>
      <c r="R568" s="217"/>
      <c r="S568" s="225"/>
      <c r="T568" s="225"/>
      <c r="U568" s="241"/>
      <c r="V568" s="275"/>
      <c r="W568" s="276"/>
      <c r="X568" s="276"/>
      <c r="Y568" s="276"/>
      <c r="Z568" s="276"/>
      <c r="AB568" s="278"/>
    </row>
    <row r="569" spans="1:28" s="277" customFormat="1" ht="20">
      <c r="A569" s="216"/>
      <c r="B569" s="217"/>
      <c r="C569" s="221"/>
      <c r="D569" s="283"/>
      <c r="E569" s="217"/>
      <c r="F569" s="217"/>
      <c r="G569" s="217"/>
      <c r="H569" s="218"/>
      <c r="I569" s="219"/>
      <c r="J569" s="219"/>
      <c r="K569" s="273"/>
      <c r="L569" s="273"/>
      <c r="M569" s="273"/>
      <c r="N569" s="273"/>
      <c r="O569" s="273"/>
      <c r="P569" s="220"/>
      <c r="Q569" s="274"/>
      <c r="R569" s="217"/>
      <c r="S569" s="225"/>
      <c r="T569" s="225"/>
      <c r="U569" s="241"/>
      <c r="V569" s="275"/>
      <c r="W569" s="276"/>
      <c r="X569" s="276"/>
      <c r="Y569" s="276"/>
      <c r="Z569" s="276"/>
      <c r="AB569" s="278"/>
    </row>
    <row r="570" spans="1:28" s="277" customFormat="1" ht="20">
      <c r="A570" s="216"/>
      <c r="B570" s="217"/>
      <c r="C570" s="221"/>
      <c r="D570" s="283"/>
      <c r="E570" s="217"/>
      <c r="F570" s="217"/>
      <c r="G570" s="217"/>
      <c r="H570" s="218"/>
      <c r="I570" s="219"/>
      <c r="J570" s="219"/>
      <c r="K570" s="273"/>
      <c r="L570" s="273"/>
      <c r="M570" s="273"/>
      <c r="N570" s="273"/>
      <c r="O570" s="273"/>
      <c r="P570" s="220"/>
      <c r="Q570" s="274"/>
      <c r="R570" s="217"/>
      <c r="S570" s="225"/>
      <c r="T570" s="225"/>
      <c r="U570" s="241"/>
      <c r="V570" s="275"/>
      <c r="W570" s="276"/>
      <c r="X570" s="276"/>
      <c r="Y570" s="276"/>
      <c r="Z570" s="276"/>
      <c r="AB570" s="278"/>
    </row>
    <row r="571" spans="1:28" s="277" customFormat="1" ht="20">
      <c r="A571" s="216"/>
      <c r="B571" s="217"/>
      <c r="C571" s="221"/>
      <c r="D571" s="283"/>
      <c r="E571" s="217"/>
      <c r="F571" s="217"/>
      <c r="G571" s="217"/>
      <c r="H571" s="218"/>
      <c r="I571" s="219"/>
      <c r="J571" s="219"/>
      <c r="K571" s="273"/>
      <c r="L571" s="273"/>
      <c r="M571" s="273"/>
      <c r="N571" s="273"/>
      <c r="O571" s="273"/>
      <c r="P571" s="220"/>
      <c r="Q571" s="274"/>
      <c r="R571" s="217"/>
      <c r="S571" s="225"/>
      <c r="T571" s="225"/>
      <c r="U571" s="241"/>
      <c r="V571" s="275"/>
      <c r="W571" s="276"/>
      <c r="X571" s="276"/>
      <c r="Y571" s="276"/>
      <c r="Z571" s="276"/>
      <c r="AB571" s="278"/>
    </row>
    <row r="572" spans="1:28" s="277" customFormat="1" ht="20">
      <c r="A572" s="216"/>
      <c r="B572" s="217"/>
      <c r="C572" s="221"/>
      <c r="D572" s="283"/>
      <c r="E572" s="217"/>
      <c r="F572" s="217"/>
      <c r="G572" s="217"/>
      <c r="H572" s="218"/>
      <c r="I572" s="219"/>
      <c r="J572" s="219"/>
      <c r="K572" s="273"/>
      <c r="L572" s="273"/>
      <c r="M572" s="273"/>
      <c r="N572" s="273"/>
      <c r="O572" s="273"/>
      <c r="P572" s="220"/>
      <c r="Q572" s="274"/>
      <c r="R572" s="217"/>
      <c r="S572" s="225"/>
      <c r="T572" s="225"/>
      <c r="U572" s="241"/>
      <c r="V572" s="275"/>
      <c r="W572" s="276"/>
      <c r="X572" s="276"/>
      <c r="Y572" s="276"/>
      <c r="Z572" s="276"/>
      <c r="AB572" s="278"/>
    </row>
    <row r="573" spans="1:28" s="277" customFormat="1" ht="20">
      <c r="A573" s="216"/>
      <c r="B573" s="217"/>
      <c r="C573" s="221"/>
      <c r="D573" s="283"/>
      <c r="E573" s="217"/>
      <c r="F573" s="217"/>
      <c r="G573" s="217"/>
      <c r="H573" s="218"/>
      <c r="I573" s="219"/>
      <c r="J573" s="219"/>
      <c r="K573" s="273"/>
      <c r="L573" s="273"/>
      <c r="M573" s="273"/>
      <c r="N573" s="273"/>
      <c r="O573" s="273"/>
      <c r="P573" s="220"/>
      <c r="Q573" s="274"/>
      <c r="R573" s="217"/>
      <c r="S573" s="225"/>
      <c r="T573" s="225"/>
      <c r="U573" s="241"/>
      <c r="V573" s="275"/>
      <c r="W573" s="276"/>
      <c r="X573" s="276"/>
      <c r="Y573" s="276"/>
      <c r="Z573" s="276"/>
      <c r="AB573" s="278"/>
    </row>
    <row r="574" spans="1:28" s="277" customFormat="1" ht="20">
      <c r="A574" s="216"/>
      <c r="B574" s="217"/>
      <c r="C574" s="221"/>
      <c r="D574" s="283"/>
      <c r="E574" s="217"/>
      <c r="F574" s="217"/>
      <c r="G574" s="217"/>
      <c r="H574" s="218"/>
      <c r="I574" s="219"/>
      <c r="J574" s="219"/>
      <c r="K574" s="273"/>
      <c r="L574" s="273"/>
      <c r="M574" s="273"/>
      <c r="N574" s="273"/>
      <c r="O574" s="273"/>
      <c r="P574" s="220"/>
      <c r="Q574" s="274"/>
      <c r="R574" s="217"/>
      <c r="S574" s="225"/>
      <c r="T574" s="225"/>
      <c r="U574" s="241"/>
      <c r="V574" s="275"/>
      <c r="W574" s="276"/>
      <c r="X574" s="276"/>
      <c r="Y574" s="276"/>
      <c r="Z574" s="276"/>
      <c r="AB574" s="278"/>
    </row>
    <row r="575" spans="1:28" s="277" customFormat="1" ht="20">
      <c r="A575" s="216"/>
      <c r="B575" s="217"/>
      <c r="C575" s="221"/>
      <c r="D575" s="283"/>
      <c r="E575" s="217"/>
      <c r="F575" s="217"/>
      <c r="G575" s="217"/>
      <c r="H575" s="218"/>
      <c r="I575" s="219"/>
      <c r="J575" s="219"/>
      <c r="K575" s="273"/>
      <c r="L575" s="273"/>
      <c r="M575" s="273"/>
      <c r="N575" s="273"/>
      <c r="O575" s="273"/>
      <c r="P575" s="220"/>
      <c r="Q575" s="274"/>
      <c r="R575" s="217"/>
      <c r="S575" s="225"/>
      <c r="T575" s="225"/>
      <c r="U575" s="241"/>
      <c r="V575" s="275"/>
      <c r="W575" s="276"/>
      <c r="X575" s="276"/>
      <c r="Y575" s="276"/>
      <c r="Z575" s="276"/>
      <c r="AB575" s="278"/>
    </row>
    <row r="576" spans="1:28" s="277" customFormat="1" ht="20">
      <c r="A576" s="216"/>
      <c r="B576" s="217"/>
      <c r="C576" s="221"/>
      <c r="D576" s="283"/>
      <c r="E576" s="217"/>
      <c r="F576" s="217"/>
      <c r="G576" s="217"/>
      <c r="H576" s="218"/>
      <c r="I576" s="219"/>
      <c r="J576" s="219"/>
      <c r="K576" s="273"/>
      <c r="L576" s="273"/>
      <c r="M576" s="273"/>
      <c r="N576" s="273"/>
      <c r="O576" s="273"/>
      <c r="P576" s="220"/>
      <c r="Q576" s="274"/>
      <c r="R576" s="217"/>
      <c r="S576" s="225"/>
      <c r="T576" s="225"/>
      <c r="U576" s="241"/>
      <c r="V576" s="275"/>
      <c r="W576" s="276"/>
      <c r="X576" s="276"/>
      <c r="Y576" s="276"/>
      <c r="Z576" s="276"/>
      <c r="AB576" s="278"/>
    </row>
    <row r="577" spans="1:28" s="277" customFormat="1" ht="20">
      <c r="A577" s="216"/>
      <c r="B577" s="217"/>
      <c r="C577" s="221"/>
      <c r="D577" s="283"/>
      <c r="E577" s="217"/>
      <c r="F577" s="217"/>
      <c r="G577" s="217"/>
      <c r="H577" s="218"/>
      <c r="I577" s="219"/>
      <c r="J577" s="219"/>
      <c r="K577" s="273"/>
      <c r="L577" s="273"/>
      <c r="M577" s="273"/>
      <c r="N577" s="273"/>
      <c r="O577" s="273"/>
      <c r="P577" s="220"/>
      <c r="Q577" s="274"/>
      <c r="R577" s="217"/>
      <c r="S577" s="225"/>
      <c r="T577" s="225"/>
      <c r="U577" s="241"/>
      <c r="V577" s="275"/>
      <c r="W577" s="276"/>
      <c r="X577" s="276"/>
      <c r="Y577" s="276"/>
      <c r="Z577" s="276"/>
      <c r="AB577" s="278"/>
    </row>
    <row r="578" spans="1:28" s="277" customFormat="1" ht="20">
      <c r="A578" s="216"/>
      <c r="B578" s="217"/>
      <c r="C578" s="221"/>
      <c r="D578" s="283"/>
      <c r="E578" s="217"/>
      <c r="F578" s="217"/>
      <c r="G578" s="217"/>
      <c r="H578" s="218"/>
      <c r="I578" s="219"/>
      <c r="J578" s="219"/>
      <c r="K578" s="273"/>
      <c r="L578" s="273"/>
      <c r="M578" s="273"/>
      <c r="N578" s="273"/>
      <c r="O578" s="273"/>
      <c r="P578" s="220"/>
      <c r="Q578" s="274"/>
      <c r="R578" s="217"/>
      <c r="S578" s="225"/>
      <c r="T578" s="225"/>
      <c r="U578" s="241"/>
      <c r="V578" s="275"/>
      <c r="W578" s="276"/>
      <c r="X578" s="276"/>
      <c r="Y578" s="276"/>
      <c r="Z578" s="276"/>
      <c r="AB578" s="278"/>
    </row>
    <row r="579" spans="1:28" s="277" customFormat="1" ht="20">
      <c r="A579" s="216"/>
      <c r="B579" s="217"/>
      <c r="C579" s="221"/>
      <c r="D579" s="283"/>
      <c r="E579" s="217"/>
      <c r="F579" s="217"/>
      <c r="G579" s="217"/>
      <c r="H579" s="218"/>
      <c r="I579" s="219"/>
      <c r="J579" s="219"/>
      <c r="K579" s="273"/>
      <c r="L579" s="273"/>
      <c r="M579" s="273"/>
      <c r="N579" s="273"/>
      <c r="O579" s="273"/>
      <c r="P579" s="220"/>
      <c r="Q579" s="274"/>
      <c r="R579" s="217"/>
      <c r="S579" s="225"/>
      <c r="T579" s="225"/>
      <c r="U579" s="241"/>
      <c r="V579" s="275"/>
      <c r="W579" s="276"/>
      <c r="X579" s="276"/>
      <c r="Y579" s="276"/>
      <c r="Z579" s="276"/>
      <c r="AB579" s="278"/>
    </row>
    <row r="580" spans="1:28" s="277" customFormat="1" ht="20">
      <c r="A580" s="216"/>
      <c r="B580" s="217"/>
      <c r="C580" s="221"/>
      <c r="D580" s="283"/>
      <c r="E580" s="217"/>
      <c r="F580" s="217"/>
      <c r="G580" s="217"/>
      <c r="H580" s="218"/>
      <c r="I580" s="219"/>
      <c r="J580" s="219"/>
      <c r="K580" s="273"/>
      <c r="L580" s="273"/>
      <c r="M580" s="273"/>
      <c r="N580" s="273"/>
      <c r="O580" s="273"/>
      <c r="P580" s="220"/>
      <c r="Q580" s="274"/>
      <c r="R580" s="217"/>
      <c r="S580" s="225"/>
      <c r="T580" s="225"/>
      <c r="U580" s="241"/>
      <c r="V580" s="275"/>
      <c r="W580" s="276"/>
      <c r="X580" s="276"/>
      <c r="Y580" s="276"/>
      <c r="Z580" s="276"/>
      <c r="AB580" s="278"/>
    </row>
    <row r="581" spans="1:28" s="277" customFormat="1" ht="20">
      <c r="A581" s="216"/>
      <c r="B581" s="217"/>
      <c r="C581" s="221"/>
      <c r="D581" s="283"/>
      <c r="E581" s="217"/>
      <c r="F581" s="217"/>
      <c r="G581" s="217"/>
      <c r="H581" s="218"/>
      <c r="I581" s="219"/>
      <c r="J581" s="219"/>
      <c r="K581" s="273"/>
      <c r="L581" s="273"/>
      <c r="M581" s="273"/>
      <c r="N581" s="273"/>
      <c r="O581" s="273"/>
      <c r="P581" s="220"/>
      <c r="Q581" s="274"/>
      <c r="R581" s="217"/>
      <c r="S581" s="225"/>
      <c r="T581" s="225"/>
      <c r="U581" s="241"/>
      <c r="V581" s="275"/>
      <c r="W581" s="276"/>
      <c r="X581" s="276"/>
      <c r="Y581" s="276"/>
      <c r="Z581" s="276"/>
      <c r="AB581" s="278"/>
    </row>
    <row r="582" spans="1:28" s="277" customFormat="1" ht="20">
      <c r="A582" s="216"/>
      <c r="B582" s="217"/>
      <c r="C582" s="221"/>
      <c r="D582" s="283"/>
      <c r="E582" s="217"/>
      <c r="F582" s="217"/>
      <c r="G582" s="217"/>
      <c r="H582" s="218"/>
      <c r="I582" s="219"/>
      <c r="J582" s="219"/>
      <c r="K582" s="273"/>
      <c r="L582" s="273"/>
      <c r="M582" s="273"/>
      <c r="N582" s="273"/>
      <c r="O582" s="273"/>
      <c r="P582" s="220"/>
      <c r="Q582" s="274"/>
      <c r="R582" s="217"/>
      <c r="S582" s="225"/>
      <c r="T582" s="225"/>
      <c r="U582" s="241"/>
      <c r="V582" s="275"/>
      <c r="W582" s="276"/>
      <c r="X582" s="276"/>
      <c r="Y582" s="276"/>
      <c r="Z582" s="276"/>
      <c r="AB582" s="278"/>
    </row>
    <row r="583" spans="1:28" s="277" customFormat="1" ht="20">
      <c r="A583" s="216"/>
      <c r="B583" s="217"/>
      <c r="C583" s="221"/>
      <c r="D583" s="283"/>
      <c r="E583" s="217"/>
      <c r="F583" s="217"/>
      <c r="G583" s="217"/>
      <c r="H583" s="218"/>
      <c r="I583" s="219"/>
      <c r="J583" s="219"/>
      <c r="K583" s="273"/>
      <c r="L583" s="273"/>
      <c r="M583" s="273"/>
      <c r="N583" s="273"/>
      <c r="O583" s="273"/>
      <c r="P583" s="220"/>
      <c r="Q583" s="274"/>
      <c r="R583" s="217"/>
      <c r="S583" s="225"/>
      <c r="T583" s="225"/>
      <c r="U583" s="241"/>
      <c r="V583" s="275"/>
      <c r="W583" s="276"/>
      <c r="X583" s="276"/>
      <c r="Y583" s="276"/>
      <c r="Z583" s="276"/>
      <c r="AB583" s="278"/>
    </row>
    <row r="584" spans="1:28" s="277" customFormat="1" ht="20">
      <c r="A584" s="216"/>
      <c r="B584" s="217"/>
      <c r="C584" s="221"/>
      <c r="D584" s="283"/>
      <c r="E584" s="217"/>
      <c r="F584" s="217"/>
      <c r="G584" s="217"/>
      <c r="H584" s="218"/>
      <c r="I584" s="219"/>
      <c r="J584" s="219"/>
      <c r="K584" s="273"/>
      <c r="L584" s="273"/>
      <c r="M584" s="273"/>
      <c r="N584" s="273"/>
      <c r="O584" s="273"/>
      <c r="P584" s="220"/>
      <c r="Q584" s="274"/>
      <c r="R584" s="217"/>
      <c r="S584" s="225"/>
      <c r="T584" s="225"/>
      <c r="U584" s="241"/>
      <c r="V584" s="275"/>
      <c r="W584" s="276"/>
      <c r="X584" s="276"/>
      <c r="Y584" s="276"/>
      <c r="Z584" s="276"/>
      <c r="AB584" s="278"/>
    </row>
    <row r="585" spans="1:28" s="277" customFormat="1" ht="20">
      <c r="A585" s="216"/>
      <c r="B585" s="217"/>
      <c r="C585" s="221"/>
      <c r="D585" s="283"/>
      <c r="E585" s="217"/>
      <c r="F585" s="217"/>
      <c r="G585" s="217"/>
      <c r="H585" s="218"/>
      <c r="I585" s="219"/>
      <c r="J585" s="219"/>
      <c r="K585" s="273"/>
      <c r="L585" s="273"/>
      <c r="M585" s="273"/>
      <c r="N585" s="273"/>
      <c r="O585" s="273"/>
      <c r="P585" s="220"/>
      <c r="Q585" s="274"/>
      <c r="R585" s="217"/>
      <c r="S585" s="225"/>
      <c r="T585" s="225"/>
      <c r="U585" s="241"/>
      <c r="V585" s="275"/>
      <c r="W585" s="276"/>
      <c r="X585" s="276"/>
      <c r="Y585" s="276"/>
      <c r="Z585" s="276"/>
      <c r="AB585" s="278"/>
    </row>
    <row r="586" spans="1:28" s="277" customFormat="1" ht="20">
      <c r="A586" s="216"/>
      <c r="B586" s="217"/>
      <c r="C586" s="221"/>
      <c r="D586" s="283"/>
      <c r="E586" s="217"/>
      <c r="F586" s="217"/>
      <c r="G586" s="217"/>
      <c r="H586" s="218"/>
      <c r="I586" s="219"/>
      <c r="J586" s="219"/>
      <c r="K586" s="273"/>
      <c r="L586" s="273"/>
      <c r="M586" s="273"/>
      <c r="N586" s="273"/>
      <c r="O586" s="273"/>
      <c r="P586" s="220"/>
      <c r="Q586" s="274"/>
      <c r="R586" s="217"/>
      <c r="S586" s="225"/>
      <c r="T586" s="225"/>
      <c r="U586" s="241"/>
      <c r="V586" s="275"/>
      <c r="W586" s="276"/>
      <c r="X586" s="276"/>
      <c r="Y586" s="276"/>
      <c r="Z586" s="276"/>
      <c r="AB586" s="278"/>
    </row>
    <row r="587" spans="1:28" s="277" customFormat="1" ht="20">
      <c r="A587" s="216"/>
      <c r="B587" s="217"/>
      <c r="C587" s="221"/>
      <c r="D587" s="283"/>
      <c r="E587" s="217"/>
      <c r="F587" s="217"/>
      <c r="G587" s="217"/>
      <c r="H587" s="218"/>
      <c r="I587" s="219"/>
      <c r="J587" s="219"/>
      <c r="K587" s="273"/>
      <c r="L587" s="273"/>
      <c r="M587" s="273"/>
      <c r="N587" s="273"/>
      <c r="O587" s="273"/>
      <c r="P587" s="220"/>
      <c r="Q587" s="274"/>
      <c r="R587" s="217"/>
      <c r="S587" s="225"/>
      <c r="T587" s="225"/>
      <c r="U587" s="241"/>
      <c r="V587" s="275"/>
      <c r="W587" s="276"/>
      <c r="X587" s="276"/>
      <c r="Y587" s="276"/>
      <c r="Z587" s="276"/>
      <c r="AB587" s="278"/>
    </row>
    <row r="588" spans="1:28" s="277" customFormat="1" ht="20">
      <c r="A588" s="216"/>
      <c r="B588" s="217"/>
      <c r="C588" s="221"/>
      <c r="D588" s="283"/>
      <c r="E588" s="217"/>
      <c r="F588" s="217"/>
      <c r="G588" s="217"/>
      <c r="H588" s="218"/>
      <c r="I588" s="219"/>
      <c r="J588" s="219"/>
      <c r="K588" s="273"/>
      <c r="L588" s="273"/>
      <c r="M588" s="273"/>
      <c r="N588" s="273"/>
      <c r="O588" s="273"/>
      <c r="P588" s="220"/>
      <c r="Q588" s="274"/>
      <c r="R588" s="217"/>
      <c r="S588" s="225"/>
      <c r="T588" s="225"/>
      <c r="U588" s="241"/>
      <c r="V588" s="275"/>
      <c r="W588" s="276"/>
      <c r="X588" s="276"/>
      <c r="Y588" s="276"/>
      <c r="Z588" s="276"/>
      <c r="AB588" s="278"/>
    </row>
    <row r="589" spans="1:28" s="277" customFormat="1" ht="20">
      <c r="A589" s="216"/>
      <c r="B589" s="217"/>
      <c r="C589" s="221"/>
      <c r="D589" s="283"/>
      <c r="E589" s="217"/>
      <c r="F589" s="217"/>
      <c r="G589" s="217"/>
      <c r="H589" s="218"/>
      <c r="I589" s="219"/>
      <c r="J589" s="219"/>
      <c r="K589" s="273"/>
      <c r="L589" s="273"/>
      <c r="M589" s="273"/>
      <c r="N589" s="273"/>
      <c r="O589" s="273"/>
      <c r="P589" s="220"/>
      <c r="Q589" s="274"/>
      <c r="R589" s="217"/>
      <c r="S589" s="225"/>
      <c r="T589" s="225"/>
      <c r="U589" s="241"/>
      <c r="V589" s="275"/>
      <c r="W589" s="276"/>
      <c r="X589" s="276"/>
      <c r="Y589" s="276"/>
      <c r="Z589" s="276"/>
      <c r="AB589" s="278"/>
    </row>
    <row r="590" spans="1:28" s="277" customFormat="1" ht="20">
      <c r="A590" s="216"/>
      <c r="B590" s="217"/>
      <c r="C590" s="221"/>
      <c r="D590" s="283"/>
      <c r="E590" s="217"/>
      <c r="F590" s="217"/>
      <c r="G590" s="217"/>
      <c r="H590" s="218"/>
      <c r="I590" s="219"/>
      <c r="J590" s="219"/>
      <c r="K590" s="273"/>
      <c r="L590" s="273"/>
      <c r="M590" s="273"/>
      <c r="N590" s="273"/>
      <c r="O590" s="273"/>
      <c r="P590" s="220"/>
      <c r="Q590" s="274"/>
      <c r="R590" s="217"/>
      <c r="S590" s="225"/>
      <c r="T590" s="225"/>
      <c r="U590" s="241"/>
      <c r="V590" s="275"/>
      <c r="W590" s="276"/>
      <c r="X590" s="276"/>
      <c r="Y590" s="276"/>
      <c r="Z590" s="276"/>
      <c r="AB590" s="278"/>
    </row>
    <row r="591" spans="1:28" s="277" customFormat="1" ht="20">
      <c r="A591" s="216"/>
      <c r="B591" s="217"/>
      <c r="C591" s="221"/>
      <c r="D591" s="283"/>
      <c r="E591" s="217"/>
      <c r="F591" s="217"/>
      <c r="G591" s="217"/>
      <c r="H591" s="218"/>
      <c r="I591" s="219"/>
      <c r="J591" s="219"/>
      <c r="K591" s="273"/>
      <c r="L591" s="273"/>
      <c r="M591" s="273"/>
      <c r="N591" s="273"/>
      <c r="O591" s="273"/>
      <c r="P591" s="220"/>
      <c r="Q591" s="274"/>
      <c r="R591" s="217"/>
      <c r="S591" s="225"/>
      <c r="T591" s="225"/>
      <c r="U591" s="241"/>
      <c r="V591" s="275"/>
      <c r="W591" s="276"/>
      <c r="X591" s="276"/>
      <c r="Y591" s="276"/>
      <c r="Z591" s="276"/>
      <c r="AB591" s="278"/>
    </row>
    <row r="592" spans="1:28" s="277" customFormat="1" ht="20">
      <c r="A592" s="216"/>
      <c r="B592" s="217"/>
      <c r="C592" s="221"/>
      <c r="D592" s="283"/>
      <c r="E592" s="217"/>
      <c r="F592" s="217"/>
      <c r="G592" s="217"/>
      <c r="H592" s="218"/>
      <c r="I592" s="219"/>
      <c r="J592" s="219"/>
      <c r="K592" s="273"/>
      <c r="L592" s="273"/>
      <c r="M592" s="273"/>
      <c r="N592" s="273"/>
      <c r="O592" s="273"/>
      <c r="P592" s="220"/>
      <c r="Q592" s="274"/>
      <c r="R592" s="217"/>
      <c r="S592" s="225"/>
      <c r="T592" s="225"/>
      <c r="U592" s="241"/>
      <c r="V592" s="275"/>
      <c r="W592" s="276"/>
      <c r="X592" s="276"/>
      <c r="Y592" s="276"/>
      <c r="Z592" s="276"/>
      <c r="AB592" s="278"/>
    </row>
    <row r="593" spans="1:28" s="277" customFormat="1" ht="20">
      <c r="A593" s="216"/>
      <c r="B593" s="217"/>
      <c r="C593" s="221"/>
      <c r="D593" s="283"/>
      <c r="E593" s="217"/>
      <c r="F593" s="217"/>
      <c r="G593" s="217"/>
      <c r="H593" s="218"/>
      <c r="I593" s="219"/>
      <c r="J593" s="219"/>
      <c r="K593" s="273"/>
      <c r="L593" s="273"/>
      <c r="M593" s="273"/>
      <c r="N593" s="273"/>
      <c r="O593" s="273"/>
      <c r="P593" s="220"/>
      <c r="Q593" s="274"/>
      <c r="R593" s="217"/>
      <c r="S593" s="225"/>
      <c r="T593" s="225"/>
      <c r="U593" s="241"/>
      <c r="V593" s="275"/>
      <c r="W593" s="276"/>
      <c r="X593" s="276"/>
      <c r="Y593" s="276"/>
      <c r="Z593" s="276"/>
      <c r="AB593" s="278"/>
    </row>
    <row r="594" spans="1:28" s="277" customFormat="1" ht="20">
      <c r="A594" s="216"/>
      <c r="B594" s="217"/>
      <c r="C594" s="221"/>
      <c r="D594" s="283"/>
      <c r="E594" s="217"/>
      <c r="F594" s="217"/>
      <c r="G594" s="217"/>
      <c r="H594" s="218"/>
      <c r="I594" s="219"/>
      <c r="J594" s="219"/>
      <c r="K594" s="273"/>
      <c r="L594" s="273"/>
      <c r="M594" s="273"/>
      <c r="N594" s="273"/>
      <c r="O594" s="273"/>
      <c r="P594" s="220"/>
      <c r="Q594" s="274"/>
      <c r="R594" s="217"/>
      <c r="S594" s="225"/>
      <c r="T594" s="225"/>
      <c r="U594" s="241"/>
      <c r="V594" s="275"/>
      <c r="W594" s="276"/>
      <c r="X594" s="276"/>
      <c r="Y594" s="276"/>
      <c r="Z594" s="276"/>
      <c r="AB594" s="278"/>
    </row>
    <row r="595" spans="1:28" s="277" customFormat="1" ht="20">
      <c r="A595" s="216"/>
      <c r="B595" s="217"/>
      <c r="C595" s="221"/>
      <c r="D595" s="283"/>
      <c r="E595" s="217"/>
      <c r="F595" s="217"/>
      <c r="G595" s="217"/>
      <c r="H595" s="218"/>
      <c r="I595" s="219"/>
      <c r="J595" s="219"/>
      <c r="K595" s="273"/>
      <c r="L595" s="273"/>
      <c r="M595" s="273"/>
      <c r="N595" s="273"/>
      <c r="O595" s="273"/>
      <c r="P595" s="220"/>
      <c r="Q595" s="274"/>
      <c r="R595" s="217"/>
      <c r="S595" s="225"/>
      <c r="T595" s="225"/>
      <c r="U595" s="241"/>
      <c r="V595" s="275"/>
      <c r="W595" s="276"/>
      <c r="X595" s="276"/>
      <c r="Y595" s="276"/>
      <c r="Z595" s="276"/>
      <c r="AB595" s="278"/>
    </row>
    <row r="596" spans="1:28" s="277" customFormat="1" ht="20">
      <c r="A596" s="216"/>
      <c r="B596" s="217"/>
      <c r="C596" s="221"/>
      <c r="D596" s="283"/>
      <c r="E596" s="217"/>
      <c r="F596" s="217"/>
      <c r="G596" s="217"/>
      <c r="H596" s="218"/>
      <c r="I596" s="219"/>
      <c r="J596" s="219"/>
      <c r="K596" s="273"/>
      <c r="L596" s="273"/>
      <c r="M596" s="273"/>
      <c r="N596" s="273"/>
      <c r="O596" s="273"/>
      <c r="P596" s="220"/>
      <c r="Q596" s="274"/>
      <c r="R596" s="217"/>
      <c r="S596" s="225"/>
      <c r="T596" s="225"/>
      <c r="U596" s="241"/>
      <c r="V596" s="275"/>
      <c r="W596" s="276"/>
      <c r="X596" s="276"/>
      <c r="Y596" s="276"/>
      <c r="Z596" s="276"/>
      <c r="AB596" s="278"/>
    </row>
    <row r="597" spans="1:28" s="277" customFormat="1" ht="20">
      <c r="A597" s="216"/>
      <c r="B597" s="217"/>
      <c r="C597" s="221"/>
      <c r="D597" s="283"/>
      <c r="E597" s="217"/>
      <c r="F597" s="217"/>
      <c r="G597" s="217"/>
      <c r="H597" s="218"/>
      <c r="I597" s="219"/>
      <c r="J597" s="219"/>
      <c r="K597" s="273"/>
      <c r="L597" s="273"/>
      <c r="M597" s="273"/>
      <c r="N597" s="273"/>
      <c r="O597" s="273"/>
      <c r="P597" s="220"/>
      <c r="Q597" s="274"/>
      <c r="R597" s="217"/>
      <c r="S597" s="225"/>
      <c r="T597" s="225"/>
      <c r="U597" s="241"/>
      <c r="V597" s="275"/>
      <c r="W597" s="276"/>
      <c r="X597" s="276"/>
      <c r="Y597" s="276"/>
      <c r="Z597" s="276"/>
      <c r="AB597" s="278"/>
    </row>
    <row r="598" spans="1:28" s="277" customFormat="1" ht="20">
      <c r="A598" s="216"/>
      <c r="B598" s="217"/>
      <c r="C598" s="221"/>
      <c r="D598" s="283"/>
      <c r="E598" s="217"/>
      <c r="F598" s="217"/>
      <c r="G598" s="217"/>
      <c r="H598" s="218"/>
      <c r="I598" s="219"/>
      <c r="J598" s="219"/>
      <c r="K598" s="273"/>
      <c r="L598" s="273"/>
      <c r="M598" s="273"/>
      <c r="N598" s="273"/>
      <c r="O598" s="273"/>
      <c r="P598" s="220"/>
      <c r="Q598" s="274"/>
      <c r="R598" s="217"/>
      <c r="S598" s="225"/>
      <c r="T598" s="225"/>
      <c r="U598" s="241"/>
      <c r="V598" s="275"/>
      <c r="W598" s="276"/>
      <c r="X598" s="276"/>
      <c r="Y598" s="276"/>
      <c r="Z598" s="276"/>
      <c r="AB598" s="278"/>
    </row>
    <row r="599" spans="1:28" s="277" customFormat="1" ht="20">
      <c r="A599" s="216"/>
      <c r="B599" s="217"/>
      <c r="C599" s="221"/>
      <c r="D599" s="283"/>
      <c r="E599" s="217"/>
      <c r="F599" s="217"/>
      <c r="G599" s="217"/>
      <c r="H599" s="218"/>
      <c r="I599" s="219"/>
      <c r="J599" s="219"/>
      <c r="K599" s="273"/>
      <c r="L599" s="273"/>
      <c r="M599" s="273"/>
      <c r="N599" s="273"/>
      <c r="O599" s="273"/>
      <c r="P599" s="220"/>
      <c r="Q599" s="274"/>
      <c r="R599" s="217"/>
      <c r="S599" s="225"/>
      <c r="T599" s="225"/>
      <c r="U599" s="241"/>
      <c r="V599" s="275"/>
      <c r="W599" s="276"/>
      <c r="X599" s="276"/>
      <c r="Y599" s="276"/>
      <c r="Z599" s="276"/>
      <c r="AB599" s="278"/>
    </row>
    <row r="600" spans="1:28" s="277" customFormat="1" ht="20">
      <c r="A600" s="216"/>
      <c r="B600" s="217"/>
      <c r="C600" s="221"/>
      <c r="D600" s="283"/>
      <c r="E600" s="217"/>
      <c r="F600" s="217"/>
      <c r="G600" s="217"/>
      <c r="H600" s="218"/>
      <c r="I600" s="219"/>
      <c r="J600" s="219"/>
      <c r="K600" s="273"/>
      <c r="L600" s="273"/>
      <c r="M600" s="273"/>
      <c r="N600" s="273"/>
      <c r="O600" s="273"/>
      <c r="P600" s="220"/>
      <c r="Q600" s="274"/>
      <c r="R600" s="217"/>
      <c r="S600" s="225"/>
      <c r="T600" s="225"/>
      <c r="U600" s="241"/>
      <c r="V600" s="275"/>
      <c r="W600" s="276"/>
      <c r="X600" s="276"/>
      <c r="Y600" s="276"/>
      <c r="Z600" s="276"/>
      <c r="AB600" s="278"/>
    </row>
    <row r="601" spans="1:28" s="277" customFormat="1" ht="20">
      <c r="A601" s="216"/>
      <c r="B601" s="217"/>
      <c r="C601" s="221"/>
      <c r="D601" s="283"/>
      <c r="E601" s="217"/>
      <c r="F601" s="217"/>
      <c r="G601" s="217"/>
      <c r="H601" s="218"/>
      <c r="I601" s="219"/>
      <c r="J601" s="219"/>
      <c r="K601" s="273"/>
      <c r="L601" s="273"/>
      <c r="M601" s="273"/>
      <c r="N601" s="273"/>
      <c r="O601" s="273"/>
      <c r="P601" s="220"/>
      <c r="Q601" s="274"/>
      <c r="R601" s="217"/>
      <c r="S601" s="225"/>
      <c r="T601" s="225"/>
      <c r="U601" s="241"/>
      <c r="V601" s="275"/>
      <c r="W601" s="276"/>
      <c r="X601" s="276"/>
      <c r="Y601" s="276"/>
      <c r="Z601" s="276"/>
      <c r="AB601" s="278"/>
    </row>
    <row r="602" spans="1:28" s="277" customFormat="1" ht="20">
      <c r="A602" s="216"/>
      <c r="B602" s="217"/>
      <c r="C602" s="221"/>
      <c r="D602" s="283"/>
      <c r="E602" s="217"/>
      <c r="F602" s="217"/>
      <c r="G602" s="217"/>
      <c r="H602" s="218"/>
      <c r="I602" s="219"/>
      <c r="J602" s="219"/>
      <c r="K602" s="273"/>
      <c r="L602" s="273"/>
      <c r="M602" s="273"/>
      <c r="N602" s="273"/>
      <c r="O602" s="273"/>
      <c r="P602" s="220"/>
      <c r="Q602" s="274"/>
      <c r="R602" s="217"/>
      <c r="S602" s="225"/>
      <c r="T602" s="225"/>
      <c r="U602" s="241"/>
      <c r="V602" s="275"/>
      <c r="W602" s="276"/>
      <c r="X602" s="276"/>
      <c r="Y602" s="276"/>
      <c r="Z602" s="276"/>
      <c r="AB602" s="278"/>
    </row>
    <row r="603" spans="1:28" s="277" customFormat="1" ht="20">
      <c r="A603" s="216"/>
      <c r="B603" s="217"/>
      <c r="C603" s="221"/>
      <c r="D603" s="283"/>
      <c r="E603" s="217"/>
      <c r="F603" s="217"/>
      <c r="G603" s="217"/>
      <c r="H603" s="218"/>
      <c r="I603" s="219"/>
      <c r="J603" s="219"/>
      <c r="K603" s="273"/>
      <c r="L603" s="273"/>
      <c r="M603" s="273"/>
      <c r="N603" s="273"/>
      <c r="O603" s="273"/>
      <c r="P603" s="220"/>
      <c r="Q603" s="274"/>
      <c r="R603" s="217"/>
      <c r="S603" s="225"/>
      <c r="T603" s="225"/>
      <c r="U603" s="241"/>
      <c r="V603" s="275"/>
      <c r="W603" s="276"/>
      <c r="X603" s="276"/>
      <c r="Y603" s="276"/>
      <c r="Z603" s="276"/>
      <c r="AB603" s="278"/>
    </row>
    <row r="604" spans="1:28" s="277" customFormat="1" ht="20">
      <c r="A604" s="216"/>
      <c r="B604" s="217"/>
      <c r="C604" s="221"/>
      <c r="D604" s="283"/>
      <c r="E604" s="217"/>
      <c r="F604" s="217"/>
      <c r="G604" s="217"/>
      <c r="H604" s="218"/>
      <c r="I604" s="219"/>
      <c r="J604" s="219"/>
      <c r="K604" s="273"/>
      <c r="L604" s="273"/>
      <c r="M604" s="273"/>
      <c r="N604" s="273"/>
      <c r="O604" s="273"/>
      <c r="P604" s="220"/>
      <c r="Q604" s="274"/>
      <c r="R604" s="217"/>
      <c r="S604" s="225"/>
      <c r="T604" s="225"/>
      <c r="U604" s="241"/>
      <c r="V604" s="275"/>
      <c r="W604" s="276"/>
      <c r="X604" s="276"/>
      <c r="Y604" s="276"/>
      <c r="Z604" s="276"/>
      <c r="AB604" s="278"/>
    </row>
    <row r="605" spans="1:28" s="277" customFormat="1" ht="20">
      <c r="A605" s="216"/>
      <c r="B605" s="217"/>
      <c r="C605" s="221"/>
      <c r="D605" s="283"/>
      <c r="E605" s="217"/>
      <c r="F605" s="217"/>
      <c r="G605" s="217"/>
      <c r="H605" s="218"/>
      <c r="I605" s="219"/>
      <c r="J605" s="219"/>
      <c r="K605" s="273"/>
      <c r="L605" s="273"/>
      <c r="M605" s="273"/>
      <c r="N605" s="273"/>
      <c r="O605" s="273"/>
      <c r="P605" s="220"/>
      <c r="Q605" s="274"/>
      <c r="R605" s="217"/>
      <c r="S605" s="225"/>
      <c r="T605" s="225"/>
      <c r="U605" s="241"/>
      <c r="V605" s="275"/>
      <c r="W605" s="276"/>
      <c r="X605" s="276"/>
      <c r="Y605" s="276"/>
      <c r="Z605" s="276"/>
      <c r="AB605" s="278"/>
    </row>
    <row r="606" spans="1:28" s="277" customFormat="1" ht="20">
      <c r="A606" s="216"/>
      <c r="B606" s="217"/>
      <c r="C606" s="221"/>
      <c r="D606" s="283"/>
      <c r="E606" s="217"/>
      <c r="F606" s="217"/>
      <c r="G606" s="217"/>
      <c r="H606" s="218"/>
      <c r="I606" s="219"/>
      <c r="J606" s="219"/>
      <c r="K606" s="273"/>
      <c r="L606" s="273"/>
      <c r="M606" s="273"/>
      <c r="N606" s="273"/>
      <c r="O606" s="273"/>
      <c r="P606" s="220"/>
      <c r="Q606" s="274"/>
      <c r="R606" s="217"/>
      <c r="S606" s="225"/>
      <c r="T606" s="225"/>
      <c r="U606" s="241"/>
      <c r="V606" s="275"/>
      <c r="W606" s="276"/>
      <c r="X606" s="276"/>
      <c r="Y606" s="276"/>
      <c r="Z606" s="276"/>
      <c r="AB606" s="278"/>
    </row>
    <row r="607" spans="1:28" s="277" customFormat="1" ht="20">
      <c r="A607" s="216"/>
      <c r="B607" s="217"/>
      <c r="C607" s="221"/>
      <c r="D607" s="283"/>
      <c r="E607" s="217"/>
      <c r="F607" s="217"/>
      <c r="G607" s="217"/>
      <c r="H607" s="218"/>
      <c r="I607" s="219"/>
      <c r="J607" s="219"/>
      <c r="K607" s="273"/>
      <c r="L607" s="273"/>
      <c r="M607" s="273"/>
      <c r="N607" s="273"/>
      <c r="O607" s="273"/>
      <c r="P607" s="220"/>
      <c r="Q607" s="274"/>
      <c r="R607" s="217"/>
      <c r="S607" s="225"/>
      <c r="T607" s="225"/>
      <c r="U607" s="241"/>
      <c r="V607" s="275"/>
      <c r="W607" s="276"/>
      <c r="X607" s="276"/>
      <c r="Y607" s="276"/>
      <c r="Z607" s="276"/>
      <c r="AB607" s="278"/>
    </row>
    <row r="608" spans="1:28" s="277" customFormat="1" ht="20">
      <c r="A608" s="216"/>
      <c r="B608" s="217"/>
      <c r="C608" s="221"/>
      <c r="D608" s="283"/>
      <c r="E608" s="217"/>
      <c r="F608" s="217"/>
      <c r="G608" s="217"/>
      <c r="H608" s="218"/>
      <c r="I608" s="219"/>
      <c r="J608" s="219"/>
      <c r="K608" s="273"/>
      <c r="L608" s="273"/>
      <c r="M608" s="273"/>
      <c r="N608" s="273"/>
      <c r="O608" s="273"/>
      <c r="P608" s="220"/>
      <c r="Q608" s="274"/>
      <c r="R608" s="217"/>
      <c r="S608" s="225"/>
      <c r="T608" s="225"/>
      <c r="U608" s="241"/>
      <c r="V608" s="275"/>
      <c r="W608" s="276"/>
      <c r="X608" s="276"/>
      <c r="Y608" s="276"/>
      <c r="Z608" s="276"/>
      <c r="AB608" s="278"/>
    </row>
    <row r="609" spans="1:28" s="277" customFormat="1" ht="20">
      <c r="A609" s="216"/>
      <c r="B609" s="217"/>
      <c r="C609" s="221"/>
      <c r="D609" s="283"/>
      <c r="E609" s="217"/>
      <c r="F609" s="217"/>
      <c r="G609" s="217"/>
      <c r="H609" s="218"/>
      <c r="I609" s="219"/>
      <c r="J609" s="219"/>
      <c r="K609" s="273"/>
      <c r="L609" s="273"/>
      <c r="M609" s="273"/>
      <c r="N609" s="273"/>
      <c r="O609" s="273"/>
      <c r="P609" s="220"/>
      <c r="Q609" s="274"/>
      <c r="R609" s="217"/>
      <c r="S609" s="225"/>
      <c r="T609" s="225"/>
      <c r="U609" s="241"/>
      <c r="V609" s="275"/>
      <c r="W609" s="276"/>
      <c r="X609" s="276"/>
      <c r="Y609" s="276"/>
      <c r="Z609" s="276"/>
      <c r="AB609" s="278"/>
    </row>
    <row r="610" spans="1:28" s="277" customFormat="1" ht="20">
      <c r="A610" s="216"/>
      <c r="B610" s="217"/>
      <c r="C610" s="221"/>
      <c r="D610" s="283"/>
      <c r="E610" s="217"/>
      <c r="F610" s="217"/>
      <c r="G610" s="217"/>
      <c r="H610" s="218"/>
      <c r="I610" s="219"/>
      <c r="J610" s="219"/>
      <c r="K610" s="273"/>
      <c r="L610" s="273"/>
      <c r="M610" s="273"/>
      <c r="N610" s="273"/>
      <c r="O610" s="273"/>
      <c r="P610" s="220"/>
      <c r="Q610" s="274"/>
      <c r="R610" s="217"/>
      <c r="S610" s="225"/>
      <c r="T610" s="225"/>
      <c r="U610" s="241"/>
      <c r="V610" s="275"/>
      <c r="W610" s="276"/>
      <c r="X610" s="276"/>
      <c r="Y610" s="276"/>
      <c r="Z610" s="276"/>
      <c r="AB610" s="278"/>
    </row>
    <row r="611" spans="1:28" s="277" customFormat="1" ht="20">
      <c r="A611" s="216"/>
      <c r="B611" s="217"/>
      <c r="C611" s="221"/>
      <c r="D611" s="283"/>
      <c r="E611" s="217"/>
      <c r="F611" s="217"/>
      <c r="G611" s="217"/>
      <c r="H611" s="218"/>
      <c r="I611" s="219"/>
      <c r="J611" s="219"/>
      <c r="K611" s="273"/>
      <c r="L611" s="273"/>
      <c r="M611" s="273"/>
      <c r="N611" s="273"/>
      <c r="O611" s="273"/>
      <c r="P611" s="220"/>
      <c r="Q611" s="274"/>
      <c r="R611" s="217"/>
      <c r="S611" s="225"/>
      <c r="T611" s="225"/>
      <c r="U611" s="241"/>
      <c r="V611" s="275"/>
      <c r="W611" s="276"/>
      <c r="X611" s="276"/>
      <c r="Y611" s="276"/>
      <c r="Z611" s="276"/>
      <c r="AB611" s="278"/>
    </row>
    <row r="612" spans="1:28" s="277" customFormat="1" ht="20">
      <c r="A612" s="216"/>
      <c r="B612" s="217"/>
      <c r="C612" s="221"/>
      <c r="D612" s="283"/>
      <c r="E612" s="217"/>
      <c r="F612" s="217"/>
      <c r="G612" s="217"/>
      <c r="H612" s="218"/>
      <c r="I612" s="219"/>
      <c r="J612" s="219"/>
      <c r="K612" s="273"/>
      <c r="L612" s="273"/>
      <c r="M612" s="273"/>
      <c r="N612" s="273"/>
      <c r="O612" s="273"/>
      <c r="P612" s="220"/>
      <c r="Q612" s="274"/>
      <c r="R612" s="217"/>
      <c r="S612" s="225"/>
      <c r="T612" s="225"/>
      <c r="U612" s="241"/>
      <c r="V612" s="275"/>
      <c r="W612" s="276"/>
      <c r="X612" s="276"/>
      <c r="Y612" s="276"/>
      <c r="Z612" s="276"/>
      <c r="AB612" s="278"/>
    </row>
    <row r="613" spans="1:28" s="277" customFormat="1" ht="20">
      <c r="A613" s="216"/>
      <c r="B613" s="217"/>
      <c r="C613" s="221"/>
      <c r="D613" s="283"/>
      <c r="E613" s="217"/>
      <c r="F613" s="217"/>
      <c r="G613" s="217"/>
      <c r="H613" s="218"/>
      <c r="I613" s="219"/>
      <c r="J613" s="219"/>
      <c r="K613" s="273"/>
      <c r="L613" s="273"/>
      <c r="M613" s="273"/>
      <c r="N613" s="273"/>
      <c r="O613" s="273"/>
      <c r="P613" s="220"/>
      <c r="Q613" s="274"/>
      <c r="R613" s="217"/>
      <c r="S613" s="225"/>
      <c r="T613" s="225"/>
      <c r="U613" s="241"/>
      <c r="V613" s="275"/>
      <c r="W613" s="276"/>
      <c r="X613" s="276"/>
      <c r="Y613" s="276"/>
      <c r="Z613" s="276"/>
      <c r="AB613" s="278"/>
    </row>
    <row r="614" spans="1:28" s="277" customFormat="1" ht="20">
      <c r="A614" s="216"/>
      <c r="B614" s="217"/>
      <c r="C614" s="221"/>
      <c r="D614" s="283"/>
      <c r="E614" s="217"/>
      <c r="F614" s="217"/>
      <c r="G614" s="217"/>
      <c r="H614" s="218"/>
      <c r="I614" s="219"/>
      <c r="J614" s="219"/>
      <c r="K614" s="273"/>
      <c r="L614" s="273"/>
      <c r="M614" s="273"/>
      <c r="N614" s="273"/>
      <c r="O614" s="273"/>
      <c r="P614" s="220"/>
      <c r="Q614" s="274"/>
      <c r="R614" s="217"/>
      <c r="S614" s="225"/>
      <c r="T614" s="225"/>
      <c r="U614" s="241"/>
      <c r="V614" s="275"/>
      <c r="W614" s="276"/>
      <c r="X614" s="276"/>
      <c r="Y614" s="276"/>
      <c r="Z614" s="276"/>
      <c r="AB614" s="278"/>
    </row>
    <row r="615" spans="1:28" s="277" customFormat="1" ht="20">
      <c r="A615" s="216"/>
      <c r="B615" s="217"/>
      <c r="C615" s="221"/>
      <c r="D615" s="283"/>
      <c r="E615" s="217"/>
      <c r="F615" s="217"/>
      <c r="G615" s="217"/>
      <c r="H615" s="218"/>
      <c r="I615" s="219"/>
      <c r="J615" s="219"/>
      <c r="K615" s="273"/>
      <c r="L615" s="273"/>
      <c r="M615" s="273"/>
      <c r="N615" s="273"/>
      <c r="O615" s="273"/>
      <c r="P615" s="220"/>
      <c r="Q615" s="274"/>
      <c r="R615" s="217"/>
      <c r="S615" s="225"/>
      <c r="T615" s="225"/>
      <c r="U615" s="241"/>
      <c r="V615" s="275"/>
      <c r="W615" s="276"/>
      <c r="X615" s="276"/>
      <c r="Y615" s="276"/>
      <c r="Z615" s="276"/>
      <c r="AB615" s="278"/>
    </row>
    <row r="616" spans="1:28" s="277" customFormat="1" ht="20">
      <c r="A616" s="216"/>
      <c r="B616" s="217"/>
      <c r="C616" s="221"/>
      <c r="D616" s="283"/>
      <c r="E616" s="217"/>
      <c r="F616" s="217"/>
      <c r="G616" s="217"/>
      <c r="H616" s="218"/>
      <c r="I616" s="219"/>
      <c r="J616" s="219"/>
      <c r="K616" s="273"/>
      <c r="L616" s="273"/>
      <c r="M616" s="273"/>
      <c r="N616" s="273"/>
      <c r="O616" s="273"/>
      <c r="P616" s="220"/>
      <c r="Q616" s="274"/>
      <c r="R616" s="217"/>
      <c r="S616" s="225"/>
      <c r="T616" s="225"/>
      <c r="U616" s="241"/>
      <c r="V616" s="275"/>
      <c r="W616" s="276"/>
      <c r="X616" s="276"/>
      <c r="Y616" s="276"/>
      <c r="Z616" s="276"/>
      <c r="AB616" s="278"/>
    </row>
    <row r="617" spans="1:28" s="277" customFormat="1" ht="20">
      <c r="A617" s="216"/>
      <c r="B617" s="217"/>
      <c r="C617" s="221"/>
      <c r="D617" s="283"/>
      <c r="E617" s="217"/>
      <c r="F617" s="217"/>
      <c r="G617" s="217"/>
      <c r="H617" s="218"/>
      <c r="I617" s="219"/>
      <c r="J617" s="219"/>
      <c r="K617" s="273"/>
      <c r="L617" s="273"/>
      <c r="M617" s="273"/>
      <c r="N617" s="273"/>
      <c r="O617" s="273"/>
      <c r="P617" s="220"/>
      <c r="Q617" s="274"/>
      <c r="R617" s="217"/>
      <c r="S617" s="225"/>
      <c r="T617" s="225"/>
      <c r="U617" s="241"/>
      <c r="V617" s="275"/>
      <c r="W617" s="276"/>
      <c r="X617" s="276"/>
      <c r="Y617" s="276"/>
      <c r="Z617" s="276"/>
      <c r="AB617" s="278"/>
    </row>
    <row r="618" spans="1:28" s="277" customFormat="1" ht="20">
      <c r="A618" s="216"/>
      <c r="B618" s="217"/>
      <c r="C618" s="221"/>
      <c r="D618" s="283"/>
      <c r="E618" s="217"/>
      <c r="F618" s="217"/>
      <c r="G618" s="217"/>
      <c r="H618" s="218"/>
      <c r="I618" s="219"/>
      <c r="J618" s="219"/>
      <c r="K618" s="273"/>
      <c r="L618" s="273"/>
      <c r="M618" s="273"/>
      <c r="N618" s="273"/>
      <c r="O618" s="273"/>
      <c r="P618" s="220"/>
      <c r="Q618" s="274"/>
      <c r="R618" s="217"/>
      <c r="S618" s="225"/>
      <c r="T618" s="225"/>
      <c r="U618" s="241"/>
      <c r="V618" s="275"/>
      <c r="W618" s="276"/>
      <c r="X618" s="276"/>
      <c r="Y618" s="276"/>
      <c r="Z618" s="276"/>
      <c r="AB618" s="278"/>
    </row>
    <row r="619" spans="1:28" s="277" customFormat="1" ht="20">
      <c r="A619" s="216"/>
      <c r="B619" s="217"/>
      <c r="C619" s="221"/>
      <c r="D619" s="283"/>
      <c r="E619" s="217"/>
      <c r="F619" s="217"/>
      <c r="G619" s="217"/>
      <c r="H619" s="218"/>
      <c r="I619" s="219"/>
      <c r="J619" s="219"/>
      <c r="K619" s="273"/>
      <c r="L619" s="273"/>
      <c r="M619" s="273"/>
      <c r="N619" s="273"/>
      <c r="O619" s="273"/>
      <c r="P619" s="220"/>
      <c r="Q619" s="274"/>
      <c r="R619" s="217"/>
      <c r="S619" s="225"/>
      <c r="T619" s="225"/>
      <c r="U619" s="241"/>
      <c r="V619" s="275"/>
      <c r="W619" s="276"/>
      <c r="X619" s="276"/>
      <c r="Y619" s="276"/>
      <c r="Z619" s="276"/>
      <c r="AB619" s="278"/>
    </row>
    <row r="620" spans="1:28" s="277" customFormat="1" ht="20">
      <c r="A620" s="216"/>
      <c r="B620" s="217"/>
      <c r="C620" s="221"/>
      <c r="D620" s="283"/>
      <c r="E620" s="217"/>
      <c r="F620" s="217"/>
      <c r="G620" s="217"/>
      <c r="H620" s="218"/>
      <c r="I620" s="219"/>
      <c r="J620" s="219"/>
      <c r="K620" s="273"/>
      <c r="L620" s="273"/>
      <c r="M620" s="273"/>
      <c r="N620" s="273"/>
      <c r="O620" s="273"/>
      <c r="P620" s="220"/>
      <c r="Q620" s="274"/>
      <c r="R620" s="217"/>
      <c r="S620" s="225"/>
      <c r="T620" s="225"/>
      <c r="U620" s="241"/>
      <c r="V620" s="275"/>
      <c r="W620" s="276"/>
      <c r="X620" s="276"/>
      <c r="Y620" s="276"/>
      <c r="Z620" s="276"/>
      <c r="AB620" s="278"/>
    </row>
    <row r="621" spans="1:28" s="277" customFormat="1" ht="20">
      <c r="A621" s="216"/>
      <c r="B621" s="217"/>
      <c r="C621" s="221"/>
      <c r="D621" s="283"/>
      <c r="E621" s="217"/>
      <c r="F621" s="217"/>
      <c r="G621" s="217"/>
      <c r="H621" s="218"/>
      <c r="I621" s="219"/>
      <c r="J621" s="219"/>
      <c r="K621" s="273"/>
      <c r="L621" s="273"/>
      <c r="M621" s="273"/>
      <c r="N621" s="273"/>
      <c r="O621" s="273"/>
      <c r="P621" s="220"/>
      <c r="Q621" s="274"/>
      <c r="R621" s="217"/>
      <c r="S621" s="225"/>
      <c r="T621" s="225"/>
      <c r="U621" s="241"/>
      <c r="V621" s="275"/>
      <c r="W621" s="276"/>
      <c r="X621" s="276"/>
      <c r="Y621" s="276"/>
      <c r="Z621" s="276"/>
      <c r="AB621" s="278"/>
    </row>
    <row r="622" spans="1:28" s="277" customFormat="1" ht="20">
      <c r="A622" s="216"/>
      <c r="B622" s="217"/>
      <c r="C622" s="221"/>
      <c r="D622" s="283"/>
      <c r="E622" s="217"/>
      <c r="F622" s="217"/>
      <c r="G622" s="217"/>
      <c r="H622" s="218"/>
      <c r="I622" s="219"/>
      <c r="J622" s="219"/>
      <c r="K622" s="273"/>
      <c r="L622" s="273"/>
      <c r="M622" s="273"/>
      <c r="N622" s="273"/>
      <c r="O622" s="273"/>
      <c r="P622" s="220"/>
      <c r="Q622" s="274"/>
      <c r="R622" s="217"/>
      <c r="S622" s="225"/>
      <c r="T622" s="225"/>
      <c r="U622" s="241"/>
      <c r="V622" s="275"/>
      <c r="W622" s="276"/>
      <c r="X622" s="276"/>
      <c r="Y622" s="276"/>
      <c r="Z622" s="276"/>
      <c r="AB622" s="278"/>
    </row>
    <row r="623" spans="1:28" s="277" customFormat="1" ht="20">
      <c r="A623" s="216"/>
      <c r="B623" s="217"/>
      <c r="C623" s="221"/>
      <c r="D623" s="283"/>
      <c r="E623" s="217"/>
      <c r="F623" s="217"/>
      <c r="G623" s="217"/>
      <c r="H623" s="218"/>
      <c r="I623" s="219"/>
      <c r="J623" s="219"/>
      <c r="K623" s="273"/>
      <c r="L623" s="273"/>
      <c r="M623" s="273"/>
      <c r="N623" s="273"/>
      <c r="O623" s="273"/>
      <c r="P623" s="220"/>
      <c r="Q623" s="274"/>
      <c r="R623" s="217"/>
      <c r="S623" s="225"/>
      <c r="T623" s="225"/>
      <c r="U623" s="241"/>
      <c r="V623" s="275"/>
      <c r="W623" s="276"/>
      <c r="X623" s="276"/>
      <c r="Y623" s="276"/>
      <c r="Z623" s="276"/>
      <c r="AB623" s="278"/>
    </row>
    <row r="624" spans="1:28" s="277" customFormat="1" ht="20">
      <c r="A624" s="216"/>
      <c r="B624" s="217"/>
      <c r="C624" s="221"/>
      <c r="D624" s="283"/>
      <c r="E624" s="217"/>
      <c r="F624" s="217"/>
      <c r="G624" s="217"/>
      <c r="H624" s="218"/>
      <c r="I624" s="219"/>
      <c r="J624" s="219"/>
      <c r="K624" s="273"/>
      <c r="L624" s="273"/>
      <c r="M624" s="273"/>
      <c r="N624" s="273"/>
      <c r="O624" s="273"/>
      <c r="P624" s="220"/>
      <c r="Q624" s="274"/>
      <c r="R624" s="217"/>
      <c r="S624" s="225"/>
      <c r="T624" s="225"/>
      <c r="U624" s="241"/>
      <c r="V624" s="275"/>
      <c r="W624" s="276"/>
      <c r="X624" s="276"/>
      <c r="Y624" s="276"/>
      <c r="Z624" s="276"/>
      <c r="AB624" s="278"/>
    </row>
    <row r="625" spans="1:28" s="277" customFormat="1" ht="20">
      <c r="A625" s="216"/>
      <c r="B625" s="217"/>
      <c r="C625" s="221"/>
      <c r="D625" s="283"/>
      <c r="E625" s="217"/>
      <c r="F625" s="217"/>
      <c r="G625" s="217"/>
      <c r="H625" s="218"/>
      <c r="I625" s="219"/>
      <c r="J625" s="219"/>
      <c r="K625" s="273"/>
      <c r="L625" s="273"/>
      <c r="M625" s="273"/>
      <c r="N625" s="273"/>
      <c r="O625" s="273"/>
      <c r="P625" s="220"/>
      <c r="Q625" s="274"/>
      <c r="R625" s="217"/>
      <c r="S625" s="225"/>
      <c r="T625" s="225"/>
      <c r="U625" s="241"/>
      <c r="V625" s="275"/>
      <c r="W625" s="276"/>
      <c r="X625" s="276"/>
      <c r="Y625" s="276"/>
      <c r="Z625" s="276"/>
      <c r="AB625" s="278"/>
    </row>
    <row r="626" spans="1:28" s="277" customFormat="1" ht="20">
      <c r="A626" s="216"/>
      <c r="B626" s="217"/>
      <c r="C626" s="221"/>
      <c r="D626" s="283"/>
      <c r="E626" s="217"/>
      <c r="F626" s="217"/>
      <c r="G626" s="217"/>
      <c r="H626" s="218"/>
      <c r="I626" s="219"/>
      <c r="J626" s="219"/>
      <c r="K626" s="273"/>
      <c r="L626" s="273"/>
      <c r="M626" s="273"/>
      <c r="N626" s="273"/>
      <c r="O626" s="273"/>
      <c r="P626" s="220"/>
      <c r="Q626" s="274"/>
      <c r="R626" s="217"/>
      <c r="S626" s="225"/>
      <c r="T626" s="225"/>
      <c r="U626" s="241"/>
      <c r="V626" s="275"/>
      <c r="W626" s="276"/>
      <c r="X626" s="276"/>
      <c r="Y626" s="276"/>
      <c r="Z626" s="276"/>
      <c r="AB626" s="278"/>
    </row>
    <row r="627" spans="1:28" s="277" customFormat="1" ht="20">
      <c r="A627" s="216"/>
      <c r="B627" s="217"/>
      <c r="C627" s="221"/>
      <c r="D627" s="283"/>
      <c r="E627" s="217"/>
      <c r="F627" s="217"/>
      <c r="G627" s="217"/>
      <c r="H627" s="218"/>
      <c r="I627" s="219"/>
      <c r="J627" s="219"/>
      <c r="K627" s="273"/>
      <c r="L627" s="273"/>
      <c r="M627" s="273"/>
      <c r="N627" s="273"/>
      <c r="O627" s="273"/>
      <c r="P627" s="220"/>
      <c r="Q627" s="274"/>
      <c r="R627" s="217"/>
      <c r="S627" s="225"/>
      <c r="T627" s="225"/>
      <c r="U627" s="241"/>
      <c r="V627" s="275"/>
      <c r="W627" s="276"/>
      <c r="X627" s="276"/>
      <c r="Y627" s="276"/>
      <c r="Z627" s="276"/>
      <c r="AB627" s="278"/>
    </row>
    <row r="628" spans="1:28" s="277" customFormat="1" ht="20">
      <c r="A628" s="216"/>
      <c r="B628" s="217"/>
      <c r="C628" s="221"/>
      <c r="D628" s="283"/>
      <c r="E628" s="217"/>
      <c r="F628" s="217"/>
      <c r="G628" s="217"/>
      <c r="H628" s="218"/>
      <c r="I628" s="219"/>
      <c r="J628" s="219"/>
      <c r="K628" s="273"/>
      <c r="L628" s="273"/>
      <c r="M628" s="273"/>
      <c r="N628" s="273"/>
      <c r="O628" s="273"/>
      <c r="P628" s="220"/>
      <c r="Q628" s="274"/>
      <c r="R628" s="217"/>
      <c r="S628" s="225"/>
      <c r="T628" s="225"/>
      <c r="U628" s="241"/>
      <c r="V628" s="275"/>
      <c r="W628" s="276"/>
      <c r="X628" s="276"/>
      <c r="Y628" s="276"/>
      <c r="Z628" s="276"/>
      <c r="AB628" s="278"/>
    </row>
    <row r="629" spans="1:28" s="277" customFormat="1" ht="20">
      <c r="A629" s="216"/>
      <c r="B629" s="217"/>
      <c r="C629" s="221"/>
      <c r="D629" s="283"/>
      <c r="E629" s="217"/>
      <c r="F629" s="217"/>
      <c r="G629" s="217"/>
      <c r="H629" s="218"/>
      <c r="I629" s="219"/>
      <c r="J629" s="219"/>
      <c r="K629" s="273"/>
      <c r="L629" s="273"/>
      <c r="M629" s="273"/>
      <c r="N629" s="273"/>
      <c r="O629" s="273"/>
      <c r="P629" s="220"/>
      <c r="Q629" s="274"/>
      <c r="R629" s="217"/>
      <c r="S629" s="225"/>
      <c r="T629" s="225"/>
      <c r="U629" s="241"/>
      <c r="V629" s="275"/>
      <c r="W629" s="276"/>
      <c r="X629" s="276"/>
      <c r="Y629" s="276"/>
      <c r="Z629" s="276"/>
      <c r="AB629" s="278"/>
    </row>
    <row r="630" spans="1:28" s="277" customFormat="1" ht="20">
      <c r="A630" s="216"/>
      <c r="B630" s="217"/>
      <c r="C630" s="221"/>
      <c r="D630" s="283"/>
      <c r="E630" s="217"/>
      <c r="F630" s="217"/>
      <c r="G630" s="217"/>
      <c r="H630" s="218"/>
      <c r="I630" s="219"/>
      <c r="J630" s="219"/>
      <c r="K630" s="273"/>
      <c r="L630" s="273"/>
      <c r="M630" s="273"/>
      <c r="N630" s="273"/>
      <c r="O630" s="273"/>
      <c r="P630" s="220"/>
      <c r="Q630" s="274"/>
      <c r="R630" s="217"/>
      <c r="S630" s="225"/>
      <c r="T630" s="225"/>
      <c r="U630" s="241"/>
      <c r="V630" s="275"/>
      <c r="W630" s="276"/>
      <c r="X630" s="276"/>
      <c r="Y630" s="276"/>
      <c r="Z630" s="276"/>
      <c r="AB630" s="278"/>
    </row>
    <row r="631" spans="1:28" s="277" customFormat="1" ht="20">
      <c r="A631" s="216"/>
      <c r="B631" s="217"/>
      <c r="C631" s="221"/>
      <c r="D631" s="283"/>
      <c r="E631" s="217"/>
      <c r="F631" s="217"/>
      <c r="G631" s="217"/>
      <c r="H631" s="218"/>
      <c r="I631" s="219"/>
      <c r="J631" s="219"/>
      <c r="K631" s="273"/>
      <c r="L631" s="273"/>
      <c r="M631" s="273"/>
      <c r="N631" s="273"/>
      <c r="O631" s="273"/>
      <c r="P631" s="220"/>
      <c r="Q631" s="274"/>
      <c r="R631" s="217"/>
      <c r="S631" s="225"/>
      <c r="T631" s="225"/>
      <c r="U631" s="241"/>
      <c r="V631" s="275"/>
      <c r="W631" s="276"/>
      <c r="X631" s="276"/>
      <c r="Y631" s="276"/>
      <c r="Z631" s="276"/>
      <c r="AB631" s="278"/>
    </row>
    <row r="632" spans="1:28" s="277" customFormat="1" ht="20">
      <c r="A632" s="216"/>
      <c r="B632" s="217"/>
      <c r="C632" s="221"/>
      <c r="D632" s="283"/>
      <c r="E632" s="217"/>
      <c r="F632" s="217"/>
      <c r="G632" s="217"/>
      <c r="H632" s="218"/>
      <c r="I632" s="219"/>
      <c r="J632" s="219"/>
      <c r="K632" s="273"/>
      <c r="L632" s="273"/>
      <c r="M632" s="273"/>
      <c r="N632" s="273"/>
      <c r="O632" s="273"/>
      <c r="P632" s="220"/>
      <c r="Q632" s="274"/>
      <c r="R632" s="217"/>
      <c r="S632" s="225"/>
      <c r="T632" s="225"/>
      <c r="U632" s="241"/>
      <c r="V632" s="275"/>
      <c r="W632" s="276"/>
      <c r="X632" s="276"/>
      <c r="Y632" s="276"/>
      <c r="Z632" s="276"/>
      <c r="AB632" s="278"/>
    </row>
    <row r="633" spans="1:28" s="277" customFormat="1" ht="20">
      <c r="A633" s="216"/>
      <c r="B633" s="217"/>
      <c r="C633" s="221"/>
      <c r="D633" s="283"/>
      <c r="E633" s="217"/>
      <c r="F633" s="217"/>
      <c r="G633" s="217"/>
      <c r="H633" s="218"/>
      <c r="I633" s="219"/>
      <c r="J633" s="219"/>
      <c r="K633" s="273"/>
      <c r="L633" s="273"/>
      <c r="M633" s="273"/>
      <c r="N633" s="273"/>
      <c r="O633" s="273"/>
      <c r="P633" s="220"/>
      <c r="Q633" s="274"/>
      <c r="R633" s="217"/>
      <c r="S633" s="225"/>
      <c r="T633" s="225"/>
      <c r="U633" s="241"/>
      <c r="V633" s="275"/>
      <c r="W633" s="276"/>
      <c r="X633" s="276"/>
      <c r="Y633" s="276"/>
      <c r="Z633" s="276"/>
      <c r="AB633" s="278"/>
    </row>
    <row r="634" spans="1:28" s="277" customFormat="1" ht="20">
      <c r="A634" s="216"/>
      <c r="B634" s="217"/>
      <c r="C634" s="221"/>
      <c r="D634" s="283"/>
      <c r="E634" s="217"/>
      <c r="F634" s="217"/>
      <c r="G634" s="217"/>
      <c r="H634" s="218"/>
      <c r="I634" s="219"/>
      <c r="J634" s="219"/>
      <c r="K634" s="273"/>
      <c r="L634" s="273"/>
      <c r="M634" s="273"/>
      <c r="N634" s="273"/>
      <c r="O634" s="273"/>
      <c r="P634" s="220"/>
      <c r="Q634" s="274"/>
      <c r="R634" s="217"/>
      <c r="S634" s="225"/>
      <c r="T634" s="225"/>
      <c r="U634" s="241"/>
      <c r="V634" s="275"/>
      <c r="W634" s="276"/>
      <c r="X634" s="276"/>
      <c r="Y634" s="276"/>
      <c r="Z634" s="276"/>
      <c r="AB634" s="278"/>
    </row>
    <row r="635" spans="1:28" s="277" customFormat="1" ht="20">
      <c r="A635" s="216"/>
      <c r="B635" s="217"/>
      <c r="C635" s="221"/>
      <c r="D635" s="283"/>
      <c r="E635" s="217"/>
      <c r="F635" s="217"/>
      <c r="G635" s="217"/>
      <c r="H635" s="218"/>
      <c r="I635" s="219"/>
      <c r="J635" s="219"/>
      <c r="K635" s="273"/>
      <c r="L635" s="273"/>
      <c r="M635" s="273"/>
      <c r="N635" s="273"/>
      <c r="O635" s="273"/>
      <c r="P635" s="220"/>
      <c r="Q635" s="274"/>
      <c r="R635" s="217"/>
      <c r="S635" s="225"/>
      <c r="T635" s="225"/>
      <c r="U635" s="241"/>
      <c r="V635" s="275"/>
      <c r="W635" s="276"/>
      <c r="X635" s="276"/>
      <c r="Y635" s="276"/>
      <c r="Z635" s="276"/>
      <c r="AB635" s="278"/>
    </row>
    <row r="636" spans="1:28" s="277" customFormat="1" ht="20">
      <c r="A636" s="216"/>
      <c r="B636" s="217"/>
      <c r="C636" s="221"/>
      <c r="D636" s="283"/>
      <c r="E636" s="217"/>
      <c r="F636" s="217"/>
      <c r="G636" s="217"/>
      <c r="H636" s="218"/>
      <c r="I636" s="219"/>
      <c r="J636" s="219"/>
      <c r="K636" s="273"/>
      <c r="L636" s="273"/>
      <c r="M636" s="273"/>
      <c r="N636" s="273"/>
      <c r="O636" s="273"/>
      <c r="P636" s="220"/>
      <c r="Q636" s="274"/>
      <c r="R636" s="217"/>
      <c r="S636" s="225"/>
      <c r="T636" s="225"/>
      <c r="U636" s="241"/>
      <c r="V636" s="275"/>
      <c r="W636" s="276"/>
      <c r="X636" s="276"/>
      <c r="Y636" s="276"/>
      <c r="Z636" s="276"/>
      <c r="AB636" s="278"/>
    </row>
    <row r="637" spans="1:28" s="277" customFormat="1" ht="20">
      <c r="A637" s="216"/>
      <c r="B637" s="217"/>
      <c r="C637" s="221"/>
      <c r="D637" s="283"/>
      <c r="E637" s="217"/>
      <c r="F637" s="217"/>
      <c r="G637" s="217"/>
      <c r="H637" s="218"/>
      <c r="I637" s="219"/>
      <c r="J637" s="219"/>
      <c r="K637" s="273"/>
      <c r="L637" s="273"/>
      <c r="M637" s="273"/>
      <c r="N637" s="273"/>
      <c r="O637" s="273"/>
      <c r="P637" s="220"/>
      <c r="Q637" s="274"/>
      <c r="R637" s="217"/>
      <c r="S637" s="225"/>
      <c r="T637" s="225"/>
      <c r="U637" s="241"/>
      <c r="V637" s="275"/>
      <c r="W637" s="276"/>
      <c r="X637" s="276"/>
      <c r="Y637" s="276"/>
      <c r="Z637" s="276"/>
      <c r="AB637" s="278"/>
    </row>
    <row r="638" spans="1:28" s="277" customFormat="1" ht="20">
      <c r="A638" s="216"/>
      <c r="B638" s="217"/>
      <c r="C638" s="221"/>
      <c r="D638" s="283"/>
      <c r="E638" s="217"/>
      <c r="F638" s="217"/>
      <c r="G638" s="217"/>
      <c r="H638" s="218"/>
      <c r="I638" s="219"/>
      <c r="J638" s="219"/>
      <c r="K638" s="273"/>
      <c r="L638" s="273"/>
      <c r="M638" s="273"/>
      <c r="N638" s="273"/>
      <c r="O638" s="273"/>
      <c r="P638" s="220"/>
      <c r="Q638" s="274"/>
      <c r="R638" s="217"/>
      <c r="S638" s="225"/>
      <c r="T638" s="225"/>
      <c r="U638" s="241"/>
      <c r="V638" s="275"/>
      <c r="W638" s="276"/>
      <c r="X638" s="276"/>
      <c r="Y638" s="276"/>
      <c r="Z638" s="276"/>
      <c r="AB638" s="278"/>
    </row>
    <row r="639" spans="1:28" s="277" customFormat="1" ht="20">
      <c r="A639" s="216"/>
      <c r="B639" s="217"/>
      <c r="C639" s="221"/>
      <c r="D639" s="283"/>
      <c r="E639" s="217"/>
      <c r="F639" s="217"/>
      <c r="G639" s="217"/>
      <c r="H639" s="218"/>
      <c r="I639" s="219"/>
      <c r="J639" s="219"/>
      <c r="K639" s="273"/>
      <c r="L639" s="273"/>
      <c r="M639" s="273"/>
      <c r="N639" s="273"/>
      <c r="O639" s="273"/>
      <c r="P639" s="220"/>
      <c r="Q639" s="274"/>
      <c r="R639" s="217"/>
      <c r="S639" s="225"/>
      <c r="T639" s="225"/>
      <c r="U639" s="241"/>
      <c r="V639" s="275"/>
      <c r="W639" s="276"/>
      <c r="X639" s="276"/>
      <c r="Y639" s="276"/>
      <c r="Z639" s="276"/>
      <c r="AB639" s="278"/>
    </row>
    <row r="640" spans="1:28" s="277" customFormat="1" ht="20">
      <c r="A640" s="216"/>
      <c r="B640" s="217"/>
      <c r="C640" s="221"/>
      <c r="D640" s="283"/>
      <c r="E640" s="217"/>
      <c r="F640" s="217"/>
      <c r="G640" s="217"/>
      <c r="H640" s="218"/>
      <c r="I640" s="219"/>
      <c r="J640" s="219"/>
      <c r="K640" s="273"/>
      <c r="L640" s="273"/>
      <c r="M640" s="273"/>
      <c r="N640" s="273"/>
      <c r="O640" s="273"/>
      <c r="P640" s="220"/>
      <c r="Q640" s="274"/>
      <c r="R640" s="217"/>
      <c r="S640" s="225"/>
      <c r="T640" s="225"/>
      <c r="U640" s="241"/>
      <c r="V640" s="275"/>
      <c r="W640" s="276"/>
      <c r="X640" s="276"/>
      <c r="Y640" s="276"/>
      <c r="Z640" s="276"/>
      <c r="AB640" s="278"/>
    </row>
    <row r="641" spans="1:28" s="277" customFormat="1" ht="20">
      <c r="A641" s="216"/>
      <c r="B641" s="217"/>
      <c r="C641" s="221"/>
      <c r="D641" s="283"/>
      <c r="E641" s="217"/>
      <c r="F641" s="217"/>
      <c r="G641" s="217"/>
      <c r="H641" s="218"/>
      <c r="I641" s="219"/>
      <c r="J641" s="219"/>
      <c r="K641" s="273"/>
      <c r="L641" s="273"/>
      <c r="M641" s="273"/>
      <c r="N641" s="273"/>
      <c r="O641" s="273"/>
      <c r="P641" s="220"/>
      <c r="Q641" s="274"/>
      <c r="R641" s="217"/>
      <c r="S641" s="225"/>
      <c r="T641" s="225"/>
      <c r="U641" s="241"/>
      <c r="V641" s="275"/>
      <c r="W641" s="276"/>
      <c r="X641" s="276"/>
      <c r="Y641" s="276"/>
      <c r="Z641" s="276"/>
      <c r="AB641" s="278"/>
    </row>
    <row r="642" spans="1:28" s="277" customFormat="1" ht="20">
      <c r="A642" s="216"/>
      <c r="B642" s="217"/>
      <c r="C642" s="221"/>
      <c r="D642" s="283"/>
      <c r="E642" s="217"/>
      <c r="F642" s="217"/>
      <c r="G642" s="217"/>
      <c r="H642" s="218"/>
      <c r="I642" s="219"/>
      <c r="J642" s="219"/>
      <c r="K642" s="273"/>
      <c r="L642" s="273"/>
      <c r="M642" s="273"/>
      <c r="N642" s="273"/>
      <c r="O642" s="273"/>
      <c r="P642" s="220"/>
      <c r="Q642" s="274"/>
      <c r="R642" s="217"/>
      <c r="S642" s="225"/>
      <c r="T642" s="225"/>
      <c r="U642" s="241"/>
      <c r="V642" s="275"/>
      <c r="W642" s="276"/>
      <c r="X642" s="276"/>
      <c r="Y642" s="276"/>
      <c r="Z642" s="276"/>
      <c r="AB642" s="278"/>
    </row>
    <row r="643" spans="1:28" s="277" customFormat="1" ht="20">
      <c r="A643" s="216"/>
      <c r="B643" s="217"/>
      <c r="C643" s="221"/>
      <c r="D643" s="283"/>
      <c r="E643" s="217"/>
      <c r="F643" s="217"/>
      <c r="G643" s="217"/>
      <c r="H643" s="218"/>
      <c r="I643" s="219"/>
      <c r="J643" s="219"/>
      <c r="K643" s="273"/>
      <c r="L643" s="273"/>
      <c r="M643" s="273"/>
      <c r="N643" s="273"/>
      <c r="O643" s="273"/>
      <c r="P643" s="220"/>
      <c r="Q643" s="274"/>
      <c r="R643" s="217"/>
      <c r="S643" s="225"/>
      <c r="T643" s="225"/>
      <c r="U643" s="241"/>
      <c r="V643" s="275"/>
      <c r="W643" s="276"/>
      <c r="X643" s="276"/>
      <c r="Y643" s="276"/>
      <c r="Z643" s="276"/>
      <c r="AB643" s="278"/>
    </row>
    <row r="644" spans="1:28" s="277" customFormat="1" ht="20">
      <c r="A644" s="216"/>
      <c r="B644" s="217"/>
      <c r="C644" s="221"/>
      <c r="D644" s="283"/>
      <c r="E644" s="217"/>
      <c r="F644" s="217"/>
      <c r="G644" s="217"/>
      <c r="H644" s="218"/>
      <c r="I644" s="219"/>
      <c r="J644" s="219"/>
      <c r="K644" s="273"/>
      <c r="L644" s="273"/>
      <c r="M644" s="273"/>
      <c r="N644" s="273"/>
      <c r="O644" s="273"/>
      <c r="P644" s="220"/>
      <c r="Q644" s="274"/>
      <c r="R644" s="217"/>
      <c r="S644" s="225"/>
      <c r="T644" s="225"/>
      <c r="U644" s="241"/>
      <c r="V644" s="275"/>
      <c r="W644" s="276"/>
      <c r="X644" s="276"/>
      <c r="Y644" s="276"/>
      <c r="Z644" s="276"/>
      <c r="AB644" s="278"/>
    </row>
    <row r="645" spans="1:28" s="277" customFormat="1" ht="20">
      <c r="A645" s="216"/>
      <c r="B645" s="217"/>
      <c r="C645" s="221"/>
      <c r="D645" s="283"/>
      <c r="E645" s="217"/>
      <c r="F645" s="217"/>
      <c r="G645" s="217"/>
      <c r="H645" s="218"/>
      <c r="I645" s="219"/>
      <c r="J645" s="219"/>
      <c r="K645" s="273"/>
      <c r="L645" s="273"/>
      <c r="M645" s="273"/>
      <c r="N645" s="273"/>
      <c r="O645" s="273"/>
      <c r="P645" s="220"/>
      <c r="Q645" s="274"/>
      <c r="R645" s="217"/>
      <c r="S645" s="225"/>
      <c r="T645" s="225"/>
      <c r="U645" s="241"/>
      <c r="V645" s="275"/>
      <c r="W645" s="276"/>
      <c r="X645" s="276"/>
      <c r="Y645" s="276"/>
      <c r="Z645" s="276"/>
      <c r="AB645" s="278"/>
    </row>
    <row r="646" spans="1:28" s="277" customFormat="1" ht="20">
      <c r="A646" s="216"/>
      <c r="B646" s="217"/>
      <c r="C646" s="221"/>
      <c r="D646" s="283"/>
      <c r="E646" s="217"/>
      <c r="F646" s="217"/>
      <c r="G646" s="217"/>
      <c r="H646" s="218"/>
      <c r="I646" s="219"/>
      <c r="J646" s="219"/>
      <c r="K646" s="273"/>
      <c r="L646" s="273"/>
      <c r="M646" s="273"/>
      <c r="N646" s="273"/>
      <c r="O646" s="273"/>
      <c r="P646" s="220"/>
      <c r="Q646" s="274"/>
      <c r="R646" s="217"/>
      <c r="S646" s="225"/>
      <c r="T646" s="225"/>
      <c r="U646" s="241"/>
      <c r="V646" s="275"/>
      <c r="W646" s="276"/>
      <c r="X646" s="276"/>
      <c r="Y646" s="276"/>
      <c r="Z646" s="276"/>
      <c r="AB646" s="278"/>
    </row>
    <row r="647" spans="1:28" s="277" customFormat="1" ht="20">
      <c r="A647" s="216"/>
      <c r="B647" s="217"/>
      <c r="C647" s="221"/>
      <c r="D647" s="283"/>
      <c r="E647" s="217"/>
      <c r="F647" s="217"/>
      <c r="G647" s="217"/>
      <c r="H647" s="218"/>
      <c r="I647" s="219"/>
      <c r="J647" s="219"/>
      <c r="K647" s="273"/>
      <c r="L647" s="273"/>
      <c r="M647" s="273"/>
      <c r="N647" s="273"/>
      <c r="O647" s="273"/>
      <c r="P647" s="220"/>
      <c r="Q647" s="274"/>
      <c r="R647" s="217"/>
      <c r="S647" s="225"/>
      <c r="T647" s="225"/>
      <c r="U647" s="241"/>
      <c r="V647" s="275"/>
      <c r="W647" s="276"/>
      <c r="X647" s="276"/>
      <c r="Y647" s="276"/>
      <c r="Z647" s="276"/>
      <c r="AB647" s="278"/>
    </row>
    <row r="648" spans="1:28" s="277" customFormat="1" ht="20">
      <c r="A648" s="216"/>
      <c r="B648" s="217"/>
      <c r="C648" s="221"/>
      <c r="D648" s="283"/>
      <c r="E648" s="217"/>
      <c r="F648" s="217"/>
      <c r="G648" s="217"/>
      <c r="H648" s="218"/>
      <c r="I648" s="219"/>
      <c r="J648" s="219"/>
      <c r="K648" s="273"/>
      <c r="L648" s="273"/>
      <c r="M648" s="273"/>
      <c r="N648" s="273"/>
      <c r="O648" s="273"/>
      <c r="P648" s="220"/>
      <c r="Q648" s="274"/>
      <c r="R648" s="217"/>
      <c r="S648" s="225"/>
      <c r="T648" s="225"/>
      <c r="U648" s="241"/>
      <c r="V648" s="275"/>
      <c r="W648" s="276"/>
      <c r="X648" s="276"/>
      <c r="Y648" s="276"/>
      <c r="Z648" s="276"/>
      <c r="AB648" s="278"/>
    </row>
    <row r="649" spans="1:28" s="277" customFormat="1" ht="20">
      <c r="A649" s="216"/>
      <c r="B649" s="217"/>
      <c r="C649" s="221"/>
      <c r="D649" s="283"/>
      <c r="E649" s="217"/>
      <c r="F649" s="217"/>
      <c r="G649" s="217"/>
      <c r="H649" s="218"/>
      <c r="I649" s="219"/>
      <c r="J649" s="219"/>
      <c r="K649" s="273"/>
      <c r="L649" s="273"/>
      <c r="M649" s="273"/>
      <c r="N649" s="273"/>
      <c r="O649" s="273"/>
      <c r="P649" s="220"/>
      <c r="Q649" s="274"/>
      <c r="R649" s="217"/>
      <c r="S649" s="225"/>
      <c r="T649" s="225"/>
      <c r="U649" s="241"/>
      <c r="V649" s="275"/>
      <c r="W649" s="276"/>
      <c r="X649" s="276"/>
      <c r="Y649" s="276"/>
      <c r="Z649" s="276"/>
      <c r="AB649" s="278"/>
    </row>
    <row r="650" spans="1:28" s="277" customFormat="1" ht="20">
      <c r="A650" s="216"/>
      <c r="B650" s="217"/>
      <c r="C650" s="221"/>
      <c r="D650" s="283"/>
      <c r="E650" s="217"/>
      <c r="F650" s="217"/>
      <c r="G650" s="217"/>
      <c r="H650" s="218"/>
      <c r="I650" s="219"/>
      <c r="J650" s="219"/>
      <c r="K650" s="273"/>
      <c r="L650" s="273"/>
      <c r="M650" s="273"/>
      <c r="N650" s="273"/>
      <c r="O650" s="273"/>
      <c r="P650" s="220"/>
      <c r="Q650" s="274"/>
      <c r="R650" s="217"/>
      <c r="S650" s="225"/>
      <c r="T650" s="225"/>
      <c r="U650" s="241"/>
      <c r="V650" s="275"/>
      <c r="W650" s="276"/>
      <c r="X650" s="276"/>
      <c r="Y650" s="276"/>
      <c r="Z650" s="276"/>
      <c r="AB650" s="278"/>
    </row>
    <row r="651" spans="1:28" s="277" customFormat="1" ht="20">
      <c r="A651" s="216"/>
      <c r="B651" s="217"/>
      <c r="C651" s="221"/>
      <c r="D651" s="283"/>
      <c r="E651" s="217"/>
      <c r="F651" s="217"/>
      <c r="G651" s="217"/>
      <c r="H651" s="218"/>
      <c r="I651" s="219"/>
      <c r="J651" s="219"/>
      <c r="K651" s="273"/>
      <c r="L651" s="273"/>
      <c r="M651" s="273"/>
      <c r="N651" s="273"/>
      <c r="O651" s="273"/>
      <c r="P651" s="220"/>
      <c r="Q651" s="274"/>
      <c r="R651" s="217"/>
      <c r="S651" s="225"/>
      <c r="T651" s="225"/>
      <c r="U651" s="241"/>
      <c r="V651" s="275"/>
      <c r="W651" s="276"/>
      <c r="X651" s="276"/>
      <c r="Y651" s="276"/>
      <c r="Z651" s="276"/>
      <c r="AB651" s="278"/>
    </row>
    <row r="652" spans="1:28" s="277" customFormat="1" ht="20">
      <c r="A652" s="216"/>
      <c r="B652" s="217"/>
      <c r="C652" s="221"/>
      <c r="D652" s="283"/>
      <c r="E652" s="217"/>
      <c r="F652" s="217"/>
      <c r="G652" s="217"/>
      <c r="H652" s="218"/>
      <c r="I652" s="219"/>
      <c r="J652" s="219"/>
      <c r="K652" s="273"/>
      <c r="L652" s="273"/>
      <c r="M652" s="273"/>
      <c r="N652" s="273"/>
      <c r="O652" s="273"/>
      <c r="P652" s="220"/>
      <c r="Q652" s="274"/>
      <c r="R652" s="217"/>
      <c r="S652" s="225"/>
      <c r="T652" s="225"/>
      <c r="U652" s="241"/>
      <c r="V652" s="275"/>
      <c r="W652" s="276"/>
      <c r="X652" s="276"/>
      <c r="Y652" s="276"/>
      <c r="Z652" s="276"/>
      <c r="AB652" s="278"/>
    </row>
    <row r="653" spans="1:28" s="277" customFormat="1" ht="20">
      <c r="A653" s="216"/>
      <c r="B653" s="217"/>
      <c r="C653" s="221"/>
      <c r="D653" s="283"/>
      <c r="E653" s="217"/>
      <c r="F653" s="217"/>
      <c r="G653" s="217"/>
      <c r="H653" s="218"/>
      <c r="I653" s="219"/>
      <c r="J653" s="219"/>
      <c r="K653" s="273"/>
      <c r="L653" s="273"/>
      <c r="M653" s="273"/>
      <c r="N653" s="273"/>
      <c r="O653" s="273"/>
      <c r="P653" s="220"/>
      <c r="Q653" s="274"/>
      <c r="R653" s="217"/>
      <c r="S653" s="225"/>
      <c r="T653" s="225"/>
      <c r="U653" s="241"/>
      <c r="V653" s="275"/>
      <c r="W653" s="276"/>
      <c r="X653" s="276"/>
      <c r="Y653" s="276"/>
      <c r="Z653" s="276"/>
      <c r="AB653" s="278"/>
    </row>
    <row r="654" spans="1:28" s="277" customFormat="1" ht="20">
      <c r="A654" s="216"/>
      <c r="B654" s="217"/>
      <c r="C654" s="221"/>
      <c r="D654" s="283"/>
      <c r="E654" s="217"/>
      <c r="F654" s="217"/>
      <c r="G654" s="217"/>
      <c r="H654" s="218"/>
      <c r="I654" s="219"/>
      <c r="J654" s="219"/>
      <c r="K654" s="273"/>
      <c r="L654" s="273"/>
      <c r="M654" s="273"/>
      <c r="N654" s="273"/>
      <c r="O654" s="273"/>
      <c r="P654" s="220"/>
      <c r="Q654" s="274"/>
      <c r="R654" s="217"/>
      <c r="S654" s="225"/>
      <c r="T654" s="225"/>
      <c r="U654" s="241"/>
      <c r="V654" s="275"/>
      <c r="W654" s="276"/>
      <c r="X654" s="276"/>
      <c r="Y654" s="276"/>
      <c r="Z654" s="276"/>
      <c r="AB654" s="278"/>
    </row>
    <row r="655" spans="1:28" s="277" customFormat="1" ht="20">
      <c r="A655" s="216"/>
      <c r="B655" s="217"/>
      <c r="C655" s="221"/>
      <c r="D655" s="283"/>
      <c r="E655" s="217"/>
      <c r="F655" s="217"/>
      <c r="G655" s="217"/>
      <c r="H655" s="218"/>
      <c r="I655" s="219"/>
      <c r="J655" s="219"/>
      <c r="K655" s="273"/>
      <c r="L655" s="273"/>
      <c r="M655" s="273"/>
      <c r="N655" s="273"/>
      <c r="O655" s="273"/>
      <c r="P655" s="220"/>
      <c r="Q655" s="274"/>
      <c r="R655" s="217"/>
      <c r="S655" s="225"/>
      <c r="T655" s="225"/>
      <c r="U655" s="241"/>
      <c r="V655" s="275"/>
      <c r="W655" s="276"/>
      <c r="X655" s="276"/>
      <c r="Y655" s="276"/>
      <c r="Z655" s="276"/>
      <c r="AB655" s="278"/>
    </row>
    <row r="656" spans="1:28" s="277" customFormat="1" ht="20">
      <c r="A656" s="216"/>
      <c r="B656" s="217"/>
      <c r="C656" s="221"/>
      <c r="D656" s="283"/>
      <c r="E656" s="217"/>
      <c r="F656" s="217"/>
      <c r="G656" s="217"/>
      <c r="H656" s="218"/>
      <c r="I656" s="219"/>
      <c r="J656" s="219"/>
      <c r="K656" s="273"/>
      <c r="L656" s="273"/>
      <c r="M656" s="273"/>
      <c r="N656" s="273"/>
      <c r="O656" s="273"/>
      <c r="P656" s="220"/>
      <c r="Q656" s="274"/>
      <c r="R656" s="217"/>
      <c r="S656" s="225"/>
      <c r="T656" s="225"/>
      <c r="U656" s="241"/>
      <c r="V656" s="275"/>
      <c r="W656" s="276"/>
      <c r="X656" s="276"/>
      <c r="Y656" s="276"/>
      <c r="Z656" s="276"/>
      <c r="AB656" s="278"/>
    </row>
    <row r="657" spans="1:28" s="277" customFormat="1" ht="20">
      <c r="A657" s="216"/>
      <c r="B657" s="217"/>
      <c r="C657" s="221"/>
      <c r="D657" s="283"/>
      <c r="E657" s="217"/>
      <c r="F657" s="217"/>
      <c r="G657" s="217"/>
      <c r="H657" s="218"/>
      <c r="I657" s="219"/>
      <c r="J657" s="219"/>
      <c r="K657" s="273"/>
      <c r="L657" s="273"/>
      <c r="M657" s="273"/>
      <c r="N657" s="273"/>
      <c r="O657" s="273"/>
      <c r="P657" s="220"/>
      <c r="Q657" s="274"/>
      <c r="R657" s="217"/>
      <c r="S657" s="225"/>
      <c r="T657" s="225"/>
      <c r="U657" s="241"/>
      <c r="V657" s="275"/>
      <c r="W657" s="276"/>
      <c r="X657" s="276"/>
      <c r="Y657" s="276"/>
      <c r="Z657" s="276"/>
      <c r="AB657" s="278"/>
    </row>
    <row r="658" spans="1:28" s="277" customFormat="1" ht="20">
      <c r="A658" s="216"/>
      <c r="B658" s="217"/>
      <c r="C658" s="221"/>
      <c r="D658" s="283"/>
      <c r="E658" s="217"/>
      <c r="F658" s="217"/>
      <c r="G658" s="217"/>
      <c r="H658" s="218"/>
      <c r="I658" s="219"/>
      <c r="J658" s="219"/>
      <c r="K658" s="273"/>
      <c r="L658" s="273"/>
      <c r="M658" s="273"/>
      <c r="N658" s="273"/>
      <c r="O658" s="273"/>
      <c r="P658" s="220"/>
      <c r="Q658" s="274"/>
      <c r="R658" s="217"/>
      <c r="S658" s="225"/>
      <c r="T658" s="225"/>
      <c r="U658" s="241"/>
      <c r="V658" s="275"/>
      <c r="W658" s="276"/>
      <c r="X658" s="276"/>
      <c r="Y658" s="276"/>
      <c r="Z658" s="276"/>
      <c r="AB658" s="278"/>
    </row>
    <row r="659" spans="1:28" s="277" customFormat="1" ht="20">
      <c r="A659" s="216"/>
      <c r="B659" s="217"/>
      <c r="C659" s="221"/>
      <c r="D659" s="283"/>
      <c r="E659" s="217"/>
      <c r="F659" s="217"/>
      <c r="G659" s="217"/>
      <c r="H659" s="218"/>
      <c r="I659" s="219"/>
      <c r="J659" s="219"/>
      <c r="K659" s="273"/>
      <c r="L659" s="273"/>
      <c r="M659" s="273"/>
      <c r="N659" s="273"/>
      <c r="O659" s="273"/>
      <c r="P659" s="220"/>
      <c r="Q659" s="274"/>
      <c r="R659" s="217"/>
      <c r="S659" s="225"/>
      <c r="T659" s="225"/>
      <c r="U659" s="241"/>
      <c r="V659" s="275"/>
      <c r="W659" s="276"/>
      <c r="X659" s="276"/>
      <c r="Y659" s="276"/>
      <c r="Z659" s="276"/>
      <c r="AB659" s="278"/>
    </row>
    <row r="660" spans="1:28" s="277" customFormat="1" ht="20">
      <c r="A660" s="216"/>
      <c r="B660" s="217"/>
      <c r="C660" s="221"/>
      <c r="D660" s="283"/>
      <c r="E660" s="217"/>
      <c r="F660" s="217"/>
      <c r="G660" s="217"/>
      <c r="H660" s="218"/>
      <c r="I660" s="219"/>
      <c r="J660" s="219"/>
      <c r="K660" s="273"/>
      <c r="L660" s="273"/>
      <c r="M660" s="273"/>
      <c r="N660" s="273"/>
      <c r="O660" s="273"/>
      <c r="P660" s="220"/>
      <c r="Q660" s="274"/>
      <c r="R660" s="217"/>
      <c r="S660" s="225"/>
      <c r="T660" s="225"/>
      <c r="U660" s="241"/>
      <c r="V660" s="275"/>
      <c r="W660" s="276"/>
      <c r="X660" s="276"/>
      <c r="Y660" s="276"/>
      <c r="Z660" s="276"/>
      <c r="AB660" s="278"/>
    </row>
    <row r="661" spans="1:28" s="277" customFormat="1" ht="20">
      <c r="A661" s="216"/>
      <c r="B661" s="217"/>
      <c r="C661" s="221"/>
      <c r="D661" s="283"/>
      <c r="E661" s="217"/>
      <c r="F661" s="217"/>
      <c r="G661" s="217"/>
      <c r="H661" s="218"/>
      <c r="I661" s="219"/>
      <c r="J661" s="219"/>
      <c r="K661" s="273"/>
      <c r="L661" s="273"/>
      <c r="M661" s="273"/>
      <c r="N661" s="273"/>
      <c r="O661" s="273"/>
      <c r="P661" s="220"/>
      <c r="Q661" s="274"/>
      <c r="R661" s="217"/>
      <c r="S661" s="225"/>
      <c r="T661" s="225"/>
      <c r="U661" s="241"/>
      <c r="V661" s="275"/>
      <c r="W661" s="276"/>
      <c r="X661" s="276"/>
      <c r="Y661" s="276"/>
      <c r="Z661" s="276"/>
      <c r="AB661" s="278"/>
    </row>
    <row r="662" spans="1:28" s="277" customFormat="1" ht="20">
      <c r="A662" s="216"/>
      <c r="B662" s="217"/>
      <c r="C662" s="221"/>
      <c r="D662" s="283"/>
      <c r="E662" s="217"/>
      <c r="F662" s="217"/>
      <c r="G662" s="217"/>
      <c r="H662" s="218"/>
      <c r="I662" s="219"/>
      <c r="J662" s="219"/>
      <c r="K662" s="273"/>
      <c r="L662" s="273"/>
      <c r="M662" s="273"/>
      <c r="N662" s="273"/>
      <c r="O662" s="273"/>
      <c r="P662" s="220"/>
      <c r="Q662" s="274"/>
      <c r="R662" s="217"/>
      <c r="S662" s="225"/>
      <c r="T662" s="225"/>
      <c r="U662" s="241"/>
      <c r="V662" s="275"/>
      <c r="W662" s="276"/>
      <c r="X662" s="276"/>
      <c r="Y662" s="276"/>
      <c r="Z662" s="276"/>
      <c r="AB662" s="278"/>
    </row>
    <row r="663" spans="1:28" s="277" customFormat="1" ht="20">
      <c r="A663" s="216"/>
      <c r="B663" s="217"/>
      <c r="C663" s="221"/>
      <c r="D663" s="283"/>
      <c r="E663" s="217"/>
      <c r="F663" s="217"/>
      <c r="G663" s="217"/>
      <c r="H663" s="218"/>
      <c r="I663" s="219"/>
      <c r="J663" s="219"/>
      <c r="K663" s="273"/>
      <c r="L663" s="273"/>
      <c r="M663" s="273"/>
      <c r="N663" s="273"/>
      <c r="O663" s="273"/>
      <c r="P663" s="220"/>
      <c r="Q663" s="274"/>
      <c r="R663" s="217"/>
      <c r="S663" s="225"/>
      <c r="T663" s="225"/>
      <c r="U663" s="241"/>
      <c r="V663" s="275"/>
      <c r="W663" s="276"/>
      <c r="X663" s="276"/>
      <c r="Y663" s="276"/>
      <c r="Z663" s="276"/>
      <c r="AB663" s="278"/>
    </row>
    <row r="664" spans="1:28" s="277" customFormat="1" ht="20">
      <c r="A664" s="216"/>
      <c r="B664" s="217"/>
      <c r="C664" s="221"/>
      <c r="D664" s="283"/>
      <c r="E664" s="217"/>
      <c r="F664" s="217"/>
      <c r="G664" s="217"/>
      <c r="H664" s="218"/>
      <c r="I664" s="219"/>
      <c r="J664" s="219"/>
      <c r="K664" s="273"/>
      <c r="L664" s="273"/>
      <c r="M664" s="273"/>
      <c r="N664" s="273"/>
      <c r="O664" s="273"/>
      <c r="P664" s="220"/>
      <c r="Q664" s="274"/>
      <c r="R664" s="217"/>
      <c r="S664" s="225"/>
      <c r="T664" s="225"/>
      <c r="U664" s="241"/>
      <c r="V664" s="275"/>
      <c r="W664" s="276"/>
      <c r="X664" s="276"/>
      <c r="Y664" s="276"/>
      <c r="Z664" s="276"/>
      <c r="AB664" s="278"/>
    </row>
    <row r="665" spans="1:28" s="277" customFormat="1" ht="20">
      <c r="A665" s="216"/>
      <c r="B665" s="217"/>
      <c r="C665" s="221"/>
      <c r="D665" s="283"/>
      <c r="E665" s="217"/>
      <c r="F665" s="217"/>
      <c r="G665" s="217"/>
      <c r="H665" s="218"/>
      <c r="I665" s="219"/>
      <c r="J665" s="219"/>
      <c r="K665" s="273"/>
      <c r="L665" s="273"/>
      <c r="M665" s="273"/>
      <c r="N665" s="273"/>
      <c r="O665" s="273"/>
      <c r="P665" s="220"/>
      <c r="Q665" s="274"/>
      <c r="R665" s="217"/>
      <c r="S665" s="225"/>
      <c r="T665" s="225"/>
      <c r="U665" s="241"/>
      <c r="V665" s="275"/>
      <c r="W665" s="276"/>
      <c r="X665" s="276"/>
      <c r="Y665" s="276"/>
      <c r="Z665" s="276"/>
      <c r="AB665" s="278"/>
    </row>
    <row r="666" spans="1:28" s="277" customFormat="1" ht="20">
      <c r="A666" s="216"/>
      <c r="B666" s="217"/>
      <c r="C666" s="221"/>
      <c r="D666" s="283"/>
      <c r="E666" s="217"/>
      <c r="F666" s="217"/>
      <c r="G666" s="217"/>
      <c r="H666" s="218"/>
      <c r="I666" s="219"/>
      <c r="J666" s="219"/>
      <c r="K666" s="273"/>
      <c r="L666" s="273"/>
      <c r="M666" s="273"/>
      <c r="N666" s="273"/>
      <c r="O666" s="273"/>
      <c r="P666" s="220"/>
      <c r="Q666" s="274"/>
      <c r="R666" s="217"/>
      <c r="S666" s="225"/>
      <c r="T666" s="225"/>
      <c r="U666" s="241"/>
      <c r="V666" s="275"/>
      <c r="W666" s="276"/>
      <c r="X666" s="276"/>
      <c r="Y666" s="276"/>
      <c r="Z666" s="276"/>
      <c r="AB666" s="278"/>
    </row>
    <row r="667" spans="1:28" s="277" customFormat="1" ht="20">
      <c r="A667" s="216"/>
      <c r="B667" s="217"/>
      <c r="C667" s="221"/>
      <c r="D667" s="283"/>
      <c r="E667" s="217"/>
      <c r="F667" s="217"/>
      <c r="G667" s="217"/>
      <c r="H667" s="218"/>
      <c r="I667" s="219"/>
      <c r="J667" s="219"/>
      <c r="K667" s="273"/>
      <c r="L667" s="273"/>
      <c r="M667" s="273"/>
      <c r="N667" s="273"/>
      <c r="O667" s="273"/>
      <c r="P667" s="220"/>
      <c r="Q667" s="274"/>
      <c r="R667" s="217"/>
      <c r="S667" s="225"/>
      <c r="T667" s="225"/>
      <c r="U667" s="241"/>
      <c r="V667" s="275"/>
      <c r="W667" s="276"/>
      <c r="X667" s="276"/>
      <c r="Y667" s="276"/>
      <c r="Z667" s="276"/>
      <c r="AB667" s="278"/>
    </row>
    <row r="668" spans="1:28" s="277" customFormat="1" ht="20">
      <c r="A668" s="216"/>
      <c r="B668" s="217"/>
      <c r="C668" s="221"/>
      <c r="D668" s="283"/>
      <c r="E668" s="217"/>
      <c r="F668" s="217"/>
      <c r="G668" s="217"/>
      <c r="H668" s="218"/>
      <c r="I668" s="219"/>
      <c r="J668" s="219"/>
      <c r="K668" s="273"/>
      <c r="L668" s="273"/>
      <c r="M668" s="273"/>
      <c r="N668" s="273"/>
      <c r="O668" s="273"/>
      <c r="P668" s="220"/>
      <c r="Q668" s="274"/>
      <c r="R668" s="217"/>
      <c r="S668" s="225"/>
      <c r="T668" s="225"/>
      <c r="U668" s="241"/>
      <c r="V668" s="275"/>
      <c r="W668" s="276"/>
      <c r="X668" s="276"/>
      <c r="Y668" s="276"/>
      <c r="Z668" s="276"/>
      <c r="AB668" s="278"/>
    </row>
    <row r="669" spans="1:28" s="277" customFormat="1" ht="20">
      <c r="A669" s="216"/>
      <c r="B669" s="217"/>
      <c r="C669" s="221"/>
      <c r="D669" s="283"/>
      <c r="E669" s="217"/>
      <c r="F669" s="217"/>
      <c r="G669" s="217"/>
      <c r="H669" s="218"/>
      <c r="I669" s="219"/>
      <c r="J669" s="219"/>
      <c r="K669" s="273"/>
      <c r="L669" s="273"/>
      <c r="M669" s="273"/>
      <c r="N669" s="273"/>
      <c r="O669" s="273"/>
      <c r="P669" s="220"/>
      <c r="Q669" s="274"/>
      <c r="R669" s="217"/>
      <c r="S669" s="225"/>
      <c r="T669" s="225"/>
      <c r="U669" s="241"/>
      <c r="V669" s="275"/>
      <c r="W669" s="276"/>
      <c r="X669" s="276"/>
      <c r="Y669" s="276"/>
      <c r="Z669" s="276"/>
      <c r="AB669" s="278"/>
    </row>
    <row r="670" spans="1:28" s="277" customFormat="1" ht="20">
      <c r="A670" s="216"/>
      <c r="B670" s="217"/>
      <c r="C670" s="221"/>
      <c r="D670" s="283"/>
      <c r="E670" s="217"/>
      <c r="F670" s="217"/>
      <c r="G670" s="217"/>
      <c r="H670" s="218"/>
      <c r="I670" s="219"/>
      <c r="J670" s="219"/>
      <c r="K670" s="273"/>
      <c r="L670" s="273"/>
      <c r="M670" s="273"/>
      <c r="N670" s="273"/>
      <c r="O670" s="273"/>
      <c r="P670" s="220"/>
      <c r="Q670" s="274"/>
      <c r="R670" s="217"/>
      <c r="S670" s="225"/>
      <c r="T670" s="225"/>
      <c r="U670" s="241"/>
      <c r="V670" s="275"/>
      <c r="W670" s="276"/>
      <c r="X670" s="276"/>
      <c r="Y670" s="276"/>
      <c r="Z670" s="276"/>
      <c r="AB670" s="278"/>
    </row>
    <row r="671" spans="1:28" s="277" customFormat="1" ht="20">
      <c r="A671" s="216"/>
      <c r="B671" s="217"/>
      <c r="C671" s="221"/>
      <c r="D671" s="283"/>
      <c r="E671" s="217"/>
      <c r="F671" s="217"/>
      <c r="G671" s="217"/>
      <c r="H671" s="218"/>
      <c r="I671" s="219"/>
      <c r="J671" s="219"/>
      <c r="K671" s="273"/>
      <c r="L671" s="273"/>
      <c r="M671" s="273"/>
      <c r="N671" s="273"/>
      <c r="O671" s="273"/>
      <c r="P671" s="220"/>
      <c r="Q671" s="274"/>
      <c r="R671" s="217"/>
      <c r="S671" s="225"/>
      <c r="T671" s="225"/>
      <c r="U671" s="241"/>
      <c r="V671" s="275"/>
      <c r="W671" s="276"/>
      <c r="X671" s="276"/>
      <c r="Y671" s="276"/>
      <c r="Z671" s="276"/>
      <c r="AB671" s="278"/>
    </row>
    <row r="672" spans="1:28" s="277" customFormat="1" ht="20">
      <c r="A672" s="216"/>
      <c r="B672" s="217"/>
      <c r="C672" s="221"/>
      <c r="D672" s="283"/>
      <c r="E672" s="217"/>
      <c r="F672" s="217"/>
      <c r="G672" s="217"/>
      <c r="H672" s="218"/>
      <c r="I672" s="219"/>
      <c r="J672" s="219"/>
      <c r="K672" s="273"/>
      <c r="L672" s="273"/>
      <c r="M672" s="273"/>
      <c r="N672" s="273"/>
      <c r="O672" s="273"/>
      <c r="P672" s="220"/>
      <c r="Q672" s="274"/>
      <c r="R672" s="217"/>
      <c r="S672" s="225"/>
      <c r="T672" s="225"/>
      <c r="U672" s="241"/>
      <c r="V672" s="275"/>
      <c r="W672" s="276"/>
      <c r="X672" s="276"/>
      <c r="Y672" s="276"/>
      <c r="Z672" s="276"/>
      <c r="AB672" s="278"/>
    </row>
    <row r="673" spans="1:28" s="277" customFormat="1" ht="20">
      <c r="A673" s="216"/>
      <c r="B673" s="217"/>
      <c r="C673" s="221"/>
      <c r="D673" s="283"/>
      <c r="E673" s="217"/>
      <c r="F673" s="217"/>
      <c r="G673" s="217"/>
      <c r="H673" s="218"/>
      <c r="I673" s="219"/>
      <c r="J673" s="219"/>
      <c r="K673" s="273"/>
      <c r="L673" s="273"/>
      <c r="M673" s="273"/>
      <c r="N673" s="273"/>
      <c r="O673" s="273"/>
      <c r="P673" s="220"/>
      <c r="Q673" s="274"/>
      <c r="R673" s="217"/>
      <c r="S673" s="225"/>
      <c r="T673" s="225"/>
      <c r="U673" s="241"/>
      <c r="V673" s="275"/>
      <c r="W673" s="276"/>
      <c r="X673" s="276"/>
      <c r="Y673" s="276"/>
      <c r="Z673" s="276"/>
      <c r="AB673" s="278"/>
    </row>
    <row r="674" spans="1:28" s="277" customFormat="1" ht="20">
      <c r="A674" s="216"/>
      <c r="B674" s="217"/>
      <c r="C674" s="221"/>
      <c r="D674" s="283"/>
      <c r="E674" s="217"/>
      <c r="F674" s="217"/>
      <c r="G674" s="217"/>
      <c r="H674" s="218"/>
      <c r="I674" s="219"/>
      <c r="J674" s="219"/>
      <c r="K674" s="273"/>
      <c r="L674" s="273"/>
      <c r="M674" s="273"/>
      <c r="N674" s="273"/>
      <c r="O674" s="273"/>
      <c r="P674" s="220"/>
      <c r="Q674" s="274"/>
      <c r="R674" s="217"/>
      <c r="S674" s="225"/>
      <c r="T674" s="225"/>
      <c r="U674" s="241"/>
      <c r="V674" s="275"/>
      <c r="W674" s="276"/>
      <c r="X674" s="276"/>
      <c r="Y674" s="276"/>
      <c r="Z674" s="276"/>
      <c r="AB674" s="278"/>
    </row>
    <row r="675" spans="1:28" s="277" customFormat="1" ht="20">
      <c r="A675" s="216"/>
      <c r="B675" s="217"/>
      <c r="C675" s="221"/>
      <c r="D675" s="283"/>
      <c r="E675" s="217"/>
      <c r="F675" s="217"/>
      <c r="G675" s="217"/>
      <c r="H675" s="218"/>
      <c r="I675" s="219"/>
      <c r="J675" s="219"/>
      <c r="K675" s="273"/>
      <c r="L675" s="273"/>
      <c r="M675" s="273"/>
      <c r="N675" s="273"/>
      <c r="O675" s="273"/>
      <c r="P675" s="220"/>
      <c r="Q675" s="274"/>
      <c r="R675" s="217"/>
      <c r="S675" s="225"/>
      <c r="T675" s="225"/>
      <c r="U675" s="241"/>
      <c r="V675" s="275"/>
      <c r="W675" s="276"/>
      <c r="X675" s="276"/>
      <c r="Y675" s="276"/>
      <c r="Z675" s="276"/>
      <c r="AB675" s="278"/>
    </row>
    <row r="676" spans="1:28" s="277" customFormat="1" ht="20">
      <c r="A676" s="216"/>
      <c r="B676" s="217"/>
      <c r="C676" s="221"/>
      <c r="D676" s="283"/>
      <c r="E676" s="217"/>
      <c r="F676" s="217"/>
      <c r="G676" s="217"/>
      <c r="H676" s="218"/>
      <c r="I676" s="219"/>
      <c r="J676" s="219"/>
      <c r="K676" s="273"/>
      <c r="L676" s="273"/>
      <c r="M676" s="273"/>
      <c r="N676" s="273"/>
      <c r="O676" s="273"/>
      <c r="P676" s="220"/>
      <c r="Q676" s="274"/>
      <c r="R676" s="217"/>
      <c r="S676" s="225"/>
      <c r="T676" s="225"/>
      <c r="U676" s="241"/>
      <c r="V676" s="275"/>
      <c r="W676" s="276"/>
      <c r="X676" s="276"/>
      <c r="Y676" s="276"/>
      <c r="Z676" s="276"/>
      <c r="AB676" s="278"/>
    </row>
    <row r="677" spans="1:28" s="277" customFormat="1" ht="20">
      <c r="A677" s="216"/>
      <c r="B677" s="217"/>
      <c r="C677" s="221"/>
      <c r="D677" s="283"/>
      <c r="E677" s="217"/>
      <c r="F677" s="217"/>
      <c r="G677" s="217"/>
      <c r="H677" s="218"/>
      <c r="I677" s="219"/>
      <c r="J677" s="219"/>
      <c r="K677" s="273"/>
      <c r="L677" s="273"/>
      <c r="M677" s="273"/>
      <c r="N677" s="273"/>
      <c r="O677" s="273"/>
      <c r="P677" s="220"/>
      <c r="Q677" s="274"/>
      <c r="R677" s="217"/>
      <c r="S677" s="225"/>
      <c r="T677" s="225"/>
      <c r="U677" s="241"/>
      <c r="V677" s="275"/>
      <c r="W677" s="276"/>
      <c r="X677" s="276"/>
      <c r="Y677" s="276"/>
      <c r="Z677" s="276"/>
      <c r="AB677" s="278"/>
    </row>
    <row r="678" spans="1:28" s="277" customFormat="1" ht="20">
      <c r="A678" s="216"/>
      <c r="B678" s="217"/>
      <c r="C678" s="221"/>
      <c r="D678" s="283"/>
      <c r="E678" s="217"/>
      <c r="F678" s="217"/>
      <c r="G678" s="217"/>
      <c r="H678" s="218"/>
      <c r="I678" s="219"/>
      <c r="J678" s="219"/>
      <c r="K678" s="273"/>
      <c r="L678" s="273"/>
      <c r="M678" s="273"/>
      <c r="N678" s="273"/>
      <c r="O678" s="273"/>
      <c r="P678" s="220"/>
      <c r="Q678" s="274"/>
      <c r="R678" s="217"/>
      <c r="S678" s="225"/>
      <c r="T678" s="225"/>
      <c r="U678" s="241"/>
      <c r="V678" s="275"/>
      <c r="W678" s="276"/>
      <c r="X678" s="276"/>
      <c r="Y678" s="276"/>
      <c r="Z678" s="276"/>
      <c r="AB678" s="278"/>
    </row>
    <row r="679" spans="1:28" s="277" customFormat="1" ht="20">
      <c r="A679" s="216"/>
      <c r="B679" s="217"/>
      <c r="C679" s="221"/>
      <c r="D679" s="283"/>
      <c r="E679" s="217"/>
      <c r="F679" s="217"/>
      <c r="G679" s="217"/>
      <c r="H679" s="218"/>
      <c r="I679" s="219"/>
      <c r="J679" s="219"/>
      <c r="K679" s="273"/>
      <c r="L679" s="273"/>
      <c r="M679" s="273"/>
      <c r="N679" s="273"/>
      <c r="O679" s="273"/>
      <c r="P679" s="220"/>
      <c r="Q679" s="274"/>
      <c r="R679" s="217"/>
      <c r="S679" s="225"/>
      <c r="T679" s="225"/>
      <c r="U679" s="241"/>
      <c r="V679" s="275"/>
      <c r="W679" s="276"/>
      <c r="X679" s="276"/>
      <c r="Y679" s="276"/>
      <c r="Z679" s="276"/>
      <c r="AB679" s="278"/>
    </row>
    <row r="680" spans="1:28" s="277" customFormat="1" ht="20">
      <c r="A680" s="216"/>
      <c r="B680" s="217"/>
      <c r="C680" s="221"/>
      <c r="D680" s="283"/>
      <c r="E680" s="217"/>
      <c r="F680" s="217"/>
      <c r="G680" s="217"/>
      <c r="H680" s="218"/>
      <c r="I680" s="219"/>
      <c r="J680" s="219"/>
      <c r="K680" s="273"/>
      <c r="L680" s="273"/>
      <c r="M680" s="273"/>
      <c r="N680" s="273"/>
      <c r="O680" s="273"/>
      <c r="P680" s="220"/>
      <c r="Q680" s="274"/>
      <c r="R680" s="217"/>
      <c r="S680" s="225"/>
      <c r="T680" s="225"/>
      <c r="U680" s="241"/>
      <c r="V680" s="275"/>
      <c r="W680" s="276"/>
      <c r="X680" s="276"/>
      <c r="Y680" s="276"/>
      <c r="Z680" s="276"/>
      <c r="AB680" s="278"/>
    </row>
    <row r="681" spans="1:28" s="277" customFormat="1" ht="20">
      <c r="A681" s="216"/>
      <c r="B681" s="217"/>
      <c r="C681" s="221"/>
      <c r="D681" s="283"/>
      <c r="E681" s="217"/>
      <c r="F681" s="217"/>
      <c r="G681" s="217"/>
      <c r="H681" s="218"/>
      <c r="I681" s="219"/>
      <c r="J681" s="219"/>
      <c r="K681" s="273"/>
      <c r="L681" s="273"/>
      <c r="M681" s="273"/>
      <c r="N681" s="273"/>
      <c r="O681" s="273"/>
      <c r="P681" s="220"/>
      <c r="Q681" s="274"/>
      <c r="R681" s="217"/>
      <c r="S681" s="225"/>
      <c r="T681" s="225"/>
      <c r="U681" s="241"/>
      <c r="V681" s="275"/>
      <c r="W681" s="276"/>
      <c r="X681" s="276"/>
      <c r="Y681" s="276"/>
      <c r="Z681" s="276"/>
      <c r="AB681" s="278"/>
    </row>
    <row r="682" spans="1:28" s="277" customFormat="1" ht="20">
      <c r="A682" s="216"/>
      <c r="B682" s="217"/>
      <c r="C682" s="221"/>
      <c r="D682" s="283"/>
      <c r="E682" s="217"/>
      <c r="F682" s="217"/>
      <c r="G682" s="217"/>
      <c r="H682" s="218"/>
      <c r="I682" s="219"/>
      <c r="J682" s="219"/>
      <c r="K682" s="273"/>
      <c r="L682" s="273"/>
      <c r="M682" s="273"/>
      <c r="N682" s="273"/>
      <c r="O682" s="273"/>
      <c r="P682" s="220"/>
      <c r="Q682" s="274"/>
      <c r="R682" s="217"/>
      <c r="S682" s="225"/>
      <c r="T682" s="225"/>
      <c r="U682" s="241"/>
      <c r="V682" s="275"/>
      <c r="W682" s="276"/>
      <c r="X682" s="276"/>
      <c r="Y682" s="276"/>
      <c r="Z682" s="276"/>
      <c r="AB682" s="278"/>
    </row>
    <row r="683" spans="1:28" s="277" customFormat="1" ht="20">
      <c r="A683" s="216"/>
      <c r="B683" s="217"/>
      <c r="C683" s="221"/>
      <c r="D683" s="283"/>
      <c r="E683" s="217"/>
      <c r="F683" s="217"/>
      <c r="G683" s="217"/>
      <c r="H683" s="218"/>
      <c r="I683" s="219"/>
      <c r="J683" s="219"/>
      <c r="K683" s="273"/>
      <c r="L683" s="273"/>
      <c r="M683" s="273"/>
      <c r="N683" s="273"/>
      <c r="O683" s="273"/>
      <c r="P683" s="220"/>
      <c r="Q683" s="274"/>
      <c r="R683" s="217"/>
      <c r="S683" s="225"/>
      <c r="T683" s="225"/>
      <c r="U683" s="241"/>
      <c r="V683" s="275"/>
      <c r="W683" s="276"/>
      <c r="X683" s="276"/>
      <c r="Y683" s="276"/>
      <c r="Z683" s="276"/>
      <c r="AB683" s="278"/>
    </row>
    <row r="684" spans="1:28" s="277" customFormat="1" ht="20">
      <c r="A684" s="216"/>
      <c r="B684" s="217"/>
      <c r="C684" s="221"/>
      <c r="D684" s="283"/>
      <c r="E684" s="217"/>
      <c r="F684" s="217"/>
      <c r="G684" s="217"/>
      <c r="H684" s="218"/>
      <c r="I684" s="219"/>
      <c r="J684" s="219"/>
      <c r="K684" s="273"/>
      <c r="L684" s="273"/>
      <c r="M684" s="273"/>
      <c r="N684" s="273"/>
      <c r="O684" s="273"/>
      <c r="P684" s="220"/>
      <c r="Q684" s="274"/>
      <c r="R684" s="217"/>
      <c r="S684" s="225"/>
      <c r="T684" s="225"/>
      <c r="U684" s="241"/>
      <c r="V684" s="275"/>
      <c r="W684" s="276"/>
      <c r="X684" s="276"/>
      <c r="Y684" s="276"/>
      <c r="Z684" s="276"/>
      <c r="AB684" s="278"/>
    </row>
    <row r="685" spans="1:28" s="277" customFormat="1" ht="20">
      <c r="A685" s="216"/>
      <c r="B685" s="217"/>
      <c r="C685" s="221"/>
      <c r="D685" s="283"/>
      <c r="E685" s="217"/>
      <c r="F685" s="217"/>
      <c r="G685" s="217"/>
      <c r="H685" s="218"/>
      <c r="I685" s="219"/>
      <c r="J685" s="219"/>
      <c r="K685" s="273"/>
      <c r="L685" s="273"/>
      <c r="M685" s="273"/>
      <c r="N685" s="273"/>
      <c r="O685" s="273"/>
      <c r="P685" s="220"/>
      <c r="Q685" s="274"/>
      <c r="R685" s="217"/>
      <c r="S685" s="225"/>
      <c r="T685" s="225"/>
      <c r="U685" s="241"/>
      <c r="V685" s="275"/>
      <c r="W685" s="276"/>
      <c r="X685" s="276"/>
      <c r="Y685" s="276"/>
      <c r="Z685" s="276"/>
      <c r="AB685" s="278"/>
    </row>
    <row r="686" spans="1:28" s="277" customFormat="1" ht="20">
      <c r="A686" s="216"/>
      <c r="B686" s="217"/>
      <c r="C686" s="221"/>
      <c r="D686" s="283"/>
      <c r="E686" s="217"/>
      <c r="F686" s="217"/>
      <c r="G686" s="217"/>
      <c r="H686" s="218"/>
      <c r="I686" s="219"/>
      <c r="J686" s="219"/>
      <c r="K686" s="273"/>
      <c r="L686" s="273"/>
      <c r="M686" s="273"/>
      <c r="N686" s="273"/>
      <c r="O686" s="273"/>
      <c r="P686" s="220"/>
      <c r="Q686" s="274"/>
      <c r="R686" s="217"/>
      <c r="S686" s="225"/>
      <c r="T686" s="225"/>
      <c r="U686" s="241"/>
      <c r="V686" s="275"/>
      <c r="W686" s="276"/>
      <c r="X686" s="276"/>
      <c r="Y686" s="276"/>
      <c r="Z686" s="276"/>
      <c r="AB686" s="278"/>
    </row>
    <row r="687" spans="1:28" s="277" customFormat="1" ht="20">
      <c r="A687" s="216"/>
      <c r="B687" s="217"/>
      <c r="C687" s="221"/>
      <c r="D687" s="283"/>
      <c r="E687" s="217"/>
      <c r="F687" s="217"/>
      <c r="G687" s="217"/>
      <c r="H687" s="218"/>
      <c r="I687" s="219"/>
      <c r="J687" s="219"/>
      <c r="K687" s="273"/>
      <c r="L687" s="273"/>
      <c r="M687" s="273"/>
      <c r="N687" s="273"/>
      <c r="O687" s="273"/>
      <c r="P687" s="220"/>
      <c r="Q687" s="274"/>
      <c r="R687" s="217"/>
      <c r="S687" s="225"/>
      <c r="T687" s="225"/>
      <c r="U687" s="241"/>
      <c r="V687" s="275"/>
      <c r="W687" s="276"/>
      <c r="X687" s="276"/>
      <c r="Y687" s="276"/>
      <c r="Z687" s="276"/>
      <c r="AB687" s="278"/>
    </row>
    <row r="688" spans="1:28" s="277" customFormat="1" ht="20">
      <c r="A688" s="216"/>
      <c r="B688" s="217"/>
      <c r="C688" s="221"/>
      <c r="D688" s="283"/>
      <c r="E688" s="217"/>
      <c r="F688" s="217"/>
      <c r="G688" s="217"/>
      <c r="H688" s="218"/>
      <c r="I688" s="219"/>
      <c r="J688" s="219"/>
      <c r="K688" s="273"/>
      <c r="L688" s="273"/>
      <c r="M688" s="273"/>
      <c r="N688" s="273"/>
      <c r="O688" s="273"/>
      <c r="P688" s="220"/>
      <c r="Q688" s="274"/>
      <c r="R688" s="217"/>
      <c r="S688" s="225"/>
      <c r="T688" s="225"/>
      <c r="U688" s="241"/>
      <c r="V688" s="275"/>
      <c r="W688" s="276"/>
      <c r="X688" s="276"/>
      <c r="Y688" s="276"/>
      <c r="Z688" s="276"/>
      <c r="AB688" s="278"/>
    </row>
    <row r="689" spans="1:28" s="277" customFormat="1" ht="20">
      <c r="A689" s="216"/>
      <c r="B689" s="217"/>
      <c r="C689" s="221"/>
      <c r="D689" s="283"/>
      <c r="E689" s="217"/>
      <c r="F689" s="217"/>
      <c r="G689" s="217"/>
      <c r="H689" s="218"/>
      <c r="I689" s="219"/>
      <c r="J689" s="219"/>
      <c r="K689" s="273"/>
      <c r="L689" s="273"/>
      <c r="M689" s="273"/>
      <c r="N689" s="273"/>
      <c r="O689" s="273"/>
      <c r="P689" s="220"/>
      <c r="Q689" s="274"/>
      <c r="R689" s="217"/>
      <c r="S689" s="225"/>
      <c r="T689" s="225"/>
      <c r="U689" s="241"/>
      <c r="V689" s="275"/>
      <c r="W689" s="276"/>
      <c r="X689" s="276"/>
      <c r="Y689" s="276"/>
      <c r="Z689" s="276"/>
      <c r="AB689" s="278"/>
    </row>
    <row r="690" spans="1:28" s="277" customFormat="1" ht="20">
      <c r="A690" s="216"/>
      <c r="B690" s="217"/>
      <c r="C690" s="221"/>
      <c r="D690" s="283"/>
      <c r="E690" s="217"/>
      <c r="F690" s="217"/>
      <c r="G690" s="217"/>
      <c r="H690" s="218"/>
      <c r="I690" s="219"/>
      <c r="J690" s="219"/>
      <c r="K690" s="273"/>
      <c r="L690" s="273"/>
      <c r="M690" s="273"/>
      <c r="N690" s="273"/>
      <c r="O690" s="273"/>
      <c r="P690" s="220"/>
      <c r="Q690" s="274"/>
      <c r="R690" s="217"/>
      <c r="S690" s="225"/>
      <c r="T690" s="225"/>
      <c r="U690" s="241"/>
      <c r="V690" s="275"/>
      <c r="W690" s="276"/>
      <c r="X690" s="276"/>
      <c r="Y690" s="276"/>
      <c r="Z690" s="276"/>
      <c r="AB690" s="278"/>
    </row>
    <row r="691" spans="1:28" s="277" customFormat="1" ht="20">
      <c r="A691" s="216"/>
      <c r="B691" s="217"/>
      <c r="C691" s="221"/>
      <c r="D691" s="283"/>
      <c r="E691" s="217"/>
      <c r="F691" s="217"/>
      <c r="G691" s="217"/>
      <c r="H691" s="218"/>
      <c r="I691" s="219"/>
      <c r="J691" s="219"/>
      <c r="K691" s="273"/>
      <c r="L691" s="273"/>
      <c r="M691" s="273"/>
      <c r="N691" s="273"/>
      <c r="O691" s="273"/>
      <c r="P691" s="220"/>
      <c r="Q691" s="274"/>
      <c r="R691" s="217"/>
      <c r="S691" s="225"/>
      <c r="T691" s="225"/>
      <c r="U691" s="241"/>
      <c r="V691" s="275"/>
      <c r="W691" s="276"/>
      <c r="X691" s="276"/>
      <c r="Y691" s="276"/>
      <c r="Z691" s="276"/>
      <c r="AB691" s="278"/>
    </row>
    <row r="692" spans="1:28" s="277" customFormat="1" ht="20">
      <c r="A692" s="216"/>
      <c r="B692" s="217"/>
      <c r="C692" s="221"/>
      <c r="D692" s="283"/>
      <c r="E692" s="217"/>
      <c r="F692" s="217"/>
      <c r="G692" s="217"/>
      <c r="H692" s="218"/>
      <c r="I692" s="219"/>
      <c r="J692" s="219"/>
      <c r="K692" s="273"/>
      <c r="L692" s="273"/>
      <c r="M692" s="273"/>
      <c r="N692" s="273"/>
      <c r="O692" s="273"/>
      <c r="P692" s="220"/>
      <c r="Q692" s="274"/>
      <c r="R692" s="217"/>
      <c r="S692" s="225"/>
      <c r="T692" s="225"/>
      <c r="U692" s="241"/>
      <c r="V692" s="275"/>
      <c r="W692" s="276"/>
      <c r="X692" s="276"/>
      <c r="Y692" s="276"/>
      <c r="Z692" s="276"/>
      <c r="AB692" s="278"/>
    </row>
    <row r="693" spans="1:28" s="277" customFormat="1" ht="20">
      <c r="A693" s="216"/>
      <c r="B693" s="217"/>
      <c r="C693" s="221"/>
      <c r="D693" s="283"/>
      <c r="E693" s="217"/>
      <c r="F693" s="217"/>
      <c r="G693" s="217"/>
      <c r="H693" s="218"/>
      <c r="I693" s="219"/>
      <c r="J693" s="219"/>
      <c r="K693" s="273"/>
      <c r="L693" s="273"/>
      <c r="M693" s="273"/>
      <c r="N693" s="273"/>
      <c r="O693" s="273"/>
      <c r="P693" s="220"/>
      <c r="Q693" s="274"/>
      <c r="R693" s="217"/>
      <c r="S693" s="225"/>
      <c r="T693" s="225"/>
      <c r="U693" s="241"/>
      <c r="V693" s="275"/>
      <c r="W693" s="276"/>
      <c r="X693" s="276"/>
      <c r="Y693" s="276"/>
      <c r="Z693" s="276"/>
      <c r="AB693" s="278"/>
    </row>
    <row r="694" spans="1:28" s="277" customFormat="1" ht="20">
      <c r="A694" s="216"/>
      <c r="B694" s="217"/>
      <c r="C694" s="221"/>
      <c r="D694" s="283"/>
      <c r="E694" s="217"/>
      <c r="F694" s="217"/>
      <c r="G694" s="217"/>
      <c r="H694" s="218"/>
      <c r="I694" s="219"/>
      <c r="J694" s="219"/>
      <c r="K694" s="273"/>
      <c r="L694" s="273"/>
      <c r="M694" s="273"/>
      <c r="N694" s="273"/>
      <c r="O694" s="273"/>
      <c r="P694" s="220"/>
      <c r="Q694" s="274"/>
      <c r="R694" s="217"/>
      <c r="S694" s="225"/>
      <c r="T694" s="225"/>
      <c r="U694" s="241"/>
      <c r="V694" s="275"/>
      <c r="W694" s="276"/>
      <c r="X694" s="276"/>
      <c r="Y694" s="276"/>
      <c r="Z694" s="276"/>
      <c r="AB694" s="278"/>
    </row>
    <row r="695" spans="1:28" s="277" customFormat="1" ht="20">
      <c r="A695" s="216"/>
      <c r="B695" s="217"/>
      <c r="C695" s="221"/>
      <c r="D695" s="283"/>
      <c r="E695" s="217"/>
      <c r="F695" s="217"/>
      <c r="G695" s="217"/>
      <c r="H695" s="218"/>
      <c r="I695" s="219"/>
      <c r="J695" s="219"/>
      <c r="K695" s="273"/>
      <c r="L695" s="273"/>
      <c r="M695" s="273"/>
      <c r="N695" s="273"/>
      <c r="O695" s="273"/>
      <c r="P695" s="220"/>
      <c r="Q695" s="274"/>
      <c r="R695" s="217"/>
      <c r="S695" s="225"/>
      <c r="T695" s="225"/>
      <c r="U695" s="241"/>
      <c r="V695" s="275"/>
      <c r="W695" s="276"/>
      <c r="X695" s="276"/>
      <c r="Y695" s="276"/>
      <c r="Z695" s="276"/>
      <c r="AB695" s="278"/>
    </row>
    <row r="696" spans="1:28" s="277" customFormat="1" ht="20">
      <c r="A696" s="216"/>
      <c r="B696" s="217"/>
      <c r="C696" s="221"/>
      <c r="D696" s="283"/>
      <c r="E696" s="217"/>
      <c r="F696" s="217"/>
      <c r="G696" s="217"/>
      <c r="H696" s="218"/>
      <c r="I696" s="219"/>
      <c r="J696" s="219"/>
      <c r="K696" s="273"/>
      <c r="L696" s="273"/>
      <c r="M696" s="273"/>
      <c r="N696" s="273"/>
      <c r="O696" s="273"/>
      <c r="P696" s="220"/>
      <c r="Q696" s="274"/>
      <c r="R696" s="217"/>
      <c r="S696" s="225"/>
      <c r="T696" s="225"/>
      <c r="U696" s="241"/>
      <c r="V696" s="275"/>
      <c r="W696" s="276"/>
      <c r="X696" s="276"/>
      <c r="Y696" s="276"/>
      <c r="Z696" s="276"/>
      <c r="AB696" s="278"/>
    </row>
    <row r="697" spans="1:28" s="277" customFormat="1" ht="20">
      <c r="A697" s="216"/>
      <c r="B697" s="217"/>
      <c r="C697" s="221"/>
      <c r="D697" s="283"/>
      <c r="E697" s="217"/>
      <c r="F697" s="217"/>
      <c r="G697" s="217"/>
      <c r="H697" s="218"/>
      <c r="I697" s="219"/>
      <c r="J697" s="219"/>
      <c r="K697" s="273"/>
      <c r="L697" s="273"/>
      <c r="M697" s="273"/>
      <c r="N697" s="273"/>
      <c r="O697" s="273"/>
      <c r="P697" s="220"/>
      <c r="Q697" s="274"/>
      <c r="R697" s="217"/>
      <c r="S697" s="225"/>
      <c r="T697" s="225"/>
      <c r="U697" s="241"/>
      <c r="V697" s="275"/>
      <c r="W697" s="276"/>
      <c r="X697" s="276"/>
      <c r="Y697" s="276"/>
      <c r="Z697" s="276"/>
      <c r="AB697" s="278"/>
    </row>
    <row r="698" spans="1:28" s="277" customFormat="1" ht="20">
      <c r="A698" s="216"/>
      <c r="B698" s="217"/>
      <c r="C698" s="221"/>
      <c r="D698" s="283"/>
      <c r="E698" s="217"/>
      <c r="F698" s="217"/>
      <c r="G698" s="217"/>
      <c r="H698" s="218"/>
      <c r="I698" s="219"/>
      <c r="J698" s="219"/>
      <c r="K698" s="273"/>
      <c r="L698" s="273"/>
      <c r="M698" s="273"/>
      <c r="N698" s="273"/>
      <c r="O698" s="273"/>
      <c r="P698" s="220"/>
      <c r="Q698" s="274"/>
      <c r="R698" s="217"/>
      <c r="S698" s="225"/>
      <c r="T698" s="225"/>
      <c r="U698" s="241"/>
      <c r="V698" s="275"/>
      <c r="W698" s="276"/>
      <c r="X698" s="276"/>
      <c r="Y698" s="276"/>
      <c r="Z698" s="276"/>
      <c r="AB698" s="278"/>
    </row>
    <row r="699" spans="1:28" s="277" customFormat="1" ht="20">
      <c r="A699" s="216"/>
      <c r="B699" s="217"/>
      <c r="C699" s="221"/>
      <c r="D699" s="283"/>
      <c r="E699" s="217"/>
      <c r="F699" s="217"/>
      <c r="G699" s="217"/>
      <c r="H699" s="218"/>
      <c r="I699" s="219"/>
      <c r="J699" s="219"/>
      <c r="K699" s="273"/>
      <c r="L699" s="273"/>
      <c r="M699" s="273"/>
      <c r="N699" s="273"/>
      <c r="O699" s="273"/>
      <c r="P699" s="220"/>
      <c r="Q699" s="274"/>
      <c r="R699" s="217"/>
      <c r="S699" s="225"/>
      <c r="T699" s="225"/>
      <c r="U699" s="241"/>
      <c r="V699" s="275"/>
      <c r="W699" s="276"/>
      <c r="X699" s="276"/>
      <c r="Y699" s="276"/>
      <c r="Z699" s="276"/>
      <c r="AB699" s="278"/>
    </row>
    <row r="700" spans="1:28" s="277" customFormat="1" ht="20">
      <c r="A700" s="216"/>
      <c r="B700" s="217"/>
      <c r="C700" s="221"/>
      <c r="D700" s="283"/>
      <c r="E700" s="217"/>
      <c r="F700" s="217"/>
      <c r="G700" s="217"/>
      <c r="H700" s="218"/>
      <c r="I700" s="219"/>
      <c r="J700" s="219"/>
      <c r="K700" s="273"/>
      <c r="L700" s="273"/>
      <c r="M700" s="273"/>
      <c r="N700" s="273"/>
      <c r="O700" s="273"/>
      <c r="P700" s="220"/>
      <c r="Q700" s="274"/>
      <c r="R700" s="217"/>
      <c r="S700" s="225"/>
      <c r="T700" s="225"/>
      <c r="U700" s="241"/>
      <c r="V700" s="275"/>
      <c r="W700" s="276"/>
      <c r="X700" s="276"/>
      <c r="Y700" s="276"/>
      <c r="Z700" s="276"/>
      <c r="AB700" s="278"/>
    </row>
    <row r="701" spans="1:28" s="277" customFormat="1" ht="20">
      <c r="A701" s="216"/>
      <c r="B701" s="217"/>
      <c r="C701" s="221"/>
      <c r="D701" s="283"/>
      <c r="E701" s="217"/>
      <c r="F701" s="217"/>
      <c r="G701" s="217"/>
      <c r="H701" s="218"/>
      <c r="I701" s="219"/>
      <c r="J701" s="219"/>
      <c r="K701" s="273"/>
      <c r="L701" s="273"/>
      <c r="M701" s="273"/>
      <c r="N701" s="273"/>
      <c r="O701" s="273"/>
      <c r="P701" s="220"/>
      <c r="Q701" s="274"/>
      <c r="R701" s="217"/>
      <c r="S701" s="225"/>
      <c r="T701" s="225"/>
      <c r="U701" s="241"/>
      <c r="V701" s="275"/>
      <c r="W701" s="276"/>
      <c r="X701" s="276"/>
      <c r="Y701" s="276"/>
      <c r="Z701" s="276"/>
      <c r="AB701" s="278"/>
    </row>
    <row r="702" spans="1:28" s="277" customFormat="1" ht="20">
      <c r="A702" s="216"/>
      <c r="B702" s="217"/>
      <c r="C702" s="221"/>
      <c r="D702" s="283"/>
      <c r="E702" s="217"/>
      <c r="F702" s="217"/>
      <c r="G702" s="217"/>
      <c r="H702" s="218"/>
      <c r="I702" s="219"/>
      <c r="J702" s="219"/>
      <c r="K702" s="273"/>
      <c r="L702" s="273"/>
      <c r="M702" s="273"/>
      <c r="N702" s="273"/>
      <c r="O702" s="273"/>
      <c r="P702" s="220"/>
      <c r="Q702" s="274"/>
      <c r="R702" s="217"/>
      <c r="S702" s="225"/>
      <c r="T702" s="225"/>
      <c r="U702" s="241"/>
      <c r="V702" s="275"/>
      <c r="W702" s="276"/>
      <c r="X702" s="276"/>
      <c r="Y702" s="276"/>
      <c r="Z702" s="276"/>
      <c r="AB702" s="278"/>
    </row>
    <row r="703" spans="1:28" s="277" customFormat="1" ht="20">
      <c r="A703" s="216"/>
      <c r="B703" s="217"/>
      <c r="C703" s="221"/>
      <c r="D703" s="283"/>
      <c r="E703" s="217"/>
      <c r="F703" s="217"/>
      <c r="G703" s="217"/>
      <c r="H703" s="218"/>
      <c r="I703" s="219"/>
      <c r="J703" s="219"/>
      <c r="K703" s="273"/>
      <c r="L703" s="273"/>
      <c r="M703" s="273"/>
      <c r="N703" s="273"/>
      <c r="O703" s="273"/>
      <c r="P703" s="220"/>
      <c r="Q703" s="274"/>
      <c r="R703" s="217"/>
      <c r="S703" s="225"/>
      <c r="T703" s="225"/>
      <c r="U703" s="241"/>
      <c r="V703" s="275"/>
      <c r="W703" s="276"/>
      <c r="X703" s="276"/>
      <c r="Y703" s="276"/>
      <c r="Z703" s="276"/>
      <c r="AB703" s="278"/>
    </row>
    <row r="704" spans="1:28" s="277" customFormat="1" ht="20">
      <c r="A704" s="216"/>
      <c r="B704" s="217"/>
      <c r="C704" s="221"/>
      <c r="D704" s="283"/>
      <c r="E704" s="217"/>
      <c r="F704" s="217"/>
      <c r="G704" s="217"/>
      <c r="H704" s="218"/>
      <c r="I704" s="219"/>
      <c r="J704" s="219"/>
      <c r="K704" s="273"/>
      <c r="L704" s="273"/>
      <c r="M704" s="273"/>
      <c r="N704" s="273"/>
      <c r="O704" s="273"/>
      <c r="P704" s="220"/>
      <c r="Q704" s="274"/>
      <c r="R704" s="217"/>
      <c r="S704" s="225"/>
      <c r="T704" s="225"/>
      <c r="U704" s="241"/>
      <c r="V704" s="275"/>
      <c r="W704" s="276"/>
      <c r="X704" s="276"/>
      <c r="Y704" s="276"/>
      <c r="Z704" s="276"/>
      <c r="AB704" s="278"/>
    </row>
    <row r="705" spans="1:28" s="277" customFormat="1" ht="20">
      <c r="A705" s="216"/>
      <c r="B705" s="217"/>
      <c r="C705" s="221"/>
      <c r="D705" s="283"/>
      <c r="E705" s="217"/>
      <c r="F705" s="217"/>
      <c r="G705" s="217"/>
      <c r="H705" s="218"/>
      <c r="I705" s="219"/>
      <c r="J705" s="219"/>
      <c r="K705" s="273"/>
      <c r="L705" s="273"/>
      <c r="M705" s="273"/>
      <c r="N705" s="273"/>
      <c r="O705" s="273"/>
      <c r="P705" s="220"/>
      <c r="Q705" s="274"/>
      <c r="R705" s="217"/>
      <c r="S705" s="225"/>
      <c r="T705" s="225"/>
      <c r="U705" s="241"/>
      <c r="V705" s="275"/>
      <c r="W705" s="276"/>
      <c r="X705" s="276"/>
      <c r="Y705" s="276"/>
      <c r="Z705" s="276"/>
      <c r="AB705" s="278"/>
    </row>
    <row r="706" spans="1:28" s="277" customFormat="1" ht="20">
      <c r="A706" s="216"/>
      <c r="B706" s="217"/>
      <c r="C706" s="221"/>
      <c r="D706" s="283"/>
      <c r="E706" s="217"/>
      <c r="F706" s="217"/>
      <c r="G706" s="217"/>
      <c r="H706" s="218"/>
      <c r="I706" s="219"/>
      <c r="J706" s="219"/>
      <c r="K706" s="273"/>
      <c r="L706" s="273"/>
      <c r="M706" s="273"/>
      <c r="N706" s="273"/>
      <c r="O706" s="273"/>
      <c r="P706" s="220"/>
      <c r="Q706" s="274"/>
      <c r="R706" s="217"/>
      <c r="S706" s="225"/>
      <c r="T706" s="225"/>
      <c r="U706" s="241"/>
      <c r="V706" s="275"/>
      <c r="W706" s="276"/>
      <c r="X706" s="276"/>
      <c r="Y706" s="276"/>
      <c r="Z706" s="276"/>
      <c r="AB706" s="278"/>
    </row>
    <row r="707" spans="1:28" s="277" customFormat="1" ht="20">
      <c r="A707" s="216"/>
      <c r="B707" s="217"/>
      <c r="C707" s="221"/>
      <c r="D707" s="283"/>
      <c r="E707" s="217"/>
      <c r="F707" s="217"/>
      <c r="G707" s="217"/>
      <c r="H707" s="218"/>
      <c r="I707" s="219"/>
      <c r="J707" s="219"/>
      <c r="K707" s="273"/>
      <c r="L707" s="273"/>
      <c r="M707" s="273"/>
      <c r="N707" s="273"/>
      <c r="O707" s="273"/>
      <c r="P707" s="220"/>
      <c r="Q707" s="274"/>
      <c r="R707" s="217"/>
      <c r="S707" s="225"/>
      <c r="T707" s="225"/>
      <c r="U707" s="241"/>
      <c r="V707" s="275"/>
      <c r="W707" s="276"/>
      <c r="X707" s="276"/>
      <c r="Y707" s="276"/>
      <c r="Z707" s="276"/>
      <c r="AB707" s="278"/>
    </row>
    <row r="708" spans="1:28" s="277" customFormat="1" ht="20">
      <c r="A708" s="216"/>
      <c r="B708" s="217"/>
      <c r="C708" s="221"/>
      <c r="D708" s="283"/>
      <c r="E708" s="217"/>
      <c r="F708" s="217"/>
      <c r="G708" s="217"/>
      <c r="H708" s="218"/>
      <c r="I708" s="219"/>
      <c r="J708" s="219"/>
      <c r="K708" s="273"/>
      <c r="L708" s="273"/>
      <c r="M708" s="273"/>
      <c r="N708" s="273"/>
      <c r="O708" s="273"/>
      <c r="P708" s="220"/>
      <c r="Q708" s="274"/>
      <c r="R708" s="217"/>
      <c r="S708" s="225"/>
      <c r="T708" s="225"/>
      <c r="U708" s="241"/>
      <c r="V708" s="275"/>
      <c r="W708" s="276"/>
      <c r="X708" s="276"/>
      <c r="Y708" s="276"/>
      <c r="Z708" s="276"/>
      <c r="AB708" s="278"/>
    </row>
    <row r="709" spans="1:28" s="277" customFormat="1" ht="20">
      <c r="A709" s="216"/>
      <c r="B709" s="217"/>
      <c r="C709" s="221"/>
      <c r="D709" s="283"/>
      <c r="E709" s="217"/>
      <c r="F709" s="217"/>
      <c r="G709" s="217"/>
      <c r="H709" s="218"/>
      <c r="I709" s="219"/>
      <c r="J709" s="219"/>
      <c r="K709" s="273"/>
      <c r="L709" s="273"/>
      <c r="M709" s="273"/>
      <c r="N709" s="273"/>
      <c r="O709" s="273"/>
      <c r="P709" s="220"/>
      <c r="Q709" s="274"/>
      <c r="R709" s="217"/>
      <c r="S709" s="225"/>
      <c r="T709" s="225"/>
      <c r="U709" s="241"/>
      <c r="V709" s="275"/>
      <c r="W709" s="276"/>
      <c r="X709" s="276"/>
      <c r="Y709" s="276"/>
      <c r="Z709" s="276"/>
      <c r="AB709" s="278"/>
    </row>
    <row r="710" spans="1:28" s="277" customFormat="1" ht="20">
      <c r="A710" s="216"/>
      <c r="B710" s="217"/>
      <c r="C710" s="221"/>
      <c r="D710" s="283"/>
      <c r="E710" s="217"/>
      <c r="F710" s="217"/>
      <c r="G710" s="217"/>
      <c r="H710" s="218"/>
      <c r="I710" s="219"/>
      <c r="J710" s="219"/>
      <c r="K710" s="273"/>
      <c r="L710" s="273"/>
      <c r="M710" s="273"/>
      <c r="N710" s="273"/>
      <c r="O710" s="273"/>
      <c r="P710" s="220"/>
      <c r="Q710" s="274"/>
      <c r="R710" s="217"/>
      <c r="S710" s="225"/>
      <c r="T710" s="225"/>
      <c r="U710" s="241"/>
      <c r="V710" s="275"/>
      <c r="W710" s="276"/>
      <c r="X710" s="276"/>
      <c r="Y710" s="276"/>
      <c r="Z710" s="276"/>
      <c r="AB710" s="278"/>
    </row>
    <row r="711" spans="1:28" s="277" customFormat="1" ht="20">
      <c r="A711" s="216"/>
      <c r="B711" s="217"/>
      <c r="C711" s="221"/>
      <c r="D711" s="283"/>
      <c r="E711" s="217"/>
      <c r="F711" s="217"/>
      <c r="G711" s="217"/>
      <c r="H711" s="218"/>
      <c r="I711" s="219"/>
      <c r="J711" s="219"/>
      <c r="K711" s="273"/>
      <c r="L711" s="273"/>
      <c r="M711" s="273"/>
      <c r="N711" s="273"/>
      <c r="O711" s="273"/>
      <c r="P711" s="220"/>
      <c r="Q711" s="274"/>
      <c r="R711" s="217"/>
      <c r="S711" s="225"/>
      <c r="T711" s="225"/>
      <c r="U711" s="241"/>
      <c r="V711" s="275"/>
      <c r="W711" s="276"/>
      <c r="X711" s="276"/>
      <c r="Y711" s="276"/>
      <c r="Z711" s="276"/>
      <c r="AB711" s="278"/>
    </row>
    <row r="712" spans="1:28" s="277" customFormat="1" ht="20">
      <c r="A712" s="216"/>
      <c r="B712" s="217"/>
      <c r="C712" s="221"/>
      <c r="D712" s="283"/>
      <c r="E712" s="217"/>
      <c r="F712" s="217"/>
      <c r="G712" s="217"/>
      <c r="H712" s="218"/>
      <c r="I712" s="219"/>
      <c r="J712" s="219"/>
      <c r="K712" s="273"/>
      <c r="L712" s="273"/>
      <c r="M712" s="273"/>
      <c r="N712" s="273"/>
      <c r="O712" s="273"/>
      <c r="P712" s="220"/>
      <c r="Q712" s="274"/>
      <c r="R712" s="217"/>
      <c r="S712" s="225"/>
      <c r="T712" s="225"/>
      <c r="U712" s="241"/>
      <c r="V712" s="275"/>
      <c r="W712" s="276"/>
      <c r="X712" s="276"/>
      <c r="Y712" s="276"/>
      <c r="Z712" s="276"/>
      <c r="AB712" s="278"/>
    </row>
    <row r="713" spans="1:28" s="277" customFormat="1" ht="20">
      <c r="A713" s="216"/>
      <c r="B713" s="217"/>
      <c r="C713" s="221"/>
      <c r="D713" s="283"/>
      <c r="E713" s="217"/>
      <c r="F713" s="217"/>
      <c r="G713" s="217"/>
      <c r="H713" s="218"/>
      <c r="I713" s="219"/>
      <c r="J713" s="219"/>
      <c r="K713" s="273"/>
      <c r="L713" s="273"/>
      <c r="M713" s="273"/>
      <c r="N713" s="273"/>
      <c r="O713" s="273"/>
      <c r="P713" s="220"/>
      <c r="Q713" s="274"/>
      <c r="R713" s="217"/>
      <c r="S713" s="225"/>
      <c r="T713" s="225"/>
      <c r="U713" s="241"/>
      <c r="V713" s="275"/>
      <c r="W713" s="276"/>
      <c r="X713" s="276"/>
      <c r="Y713" s="276"/>
      <c r="Z713" s="276"/>
      <c r="AB713" s="278"/>
    </row>
    <row r="714" spans="1:28" s="277" customFormat="1" ht="20">
      <c r="A714" s="216"/>
      <c r="B714" s="217"/>
      <c r="C714" s="221"/>
      <c r="D714" s="283"/>
      <c r="E714" s="217"/>
      <c r="F714" s="217"/>
      <c r="G714" s="217"/>
      <c r="H714" s="218"/>
      <c r="I714" s="219"/>
      <c r="J714" s="219"/>
      <c r="K714" s="273"/>
      <c r="L714" s="273"/>
      <c r="M714" s="273"/>
      <c r="N714" s="273"/>
      <c r="O714" s="273"/>
      <c r="P714" s="220"/>
      <c r="Q714" s="274"/>
      <c r="R714" s="217"/>
      <c r="S714" s="225"/>
      <c r="T714" s="225"/>
      <c r="U714" s="241"/>
      <c r="V714" s="275"/>
      <c r="W714" s="276"/>
      <c r="X714" s="276"/>
      <c r="Y714" s="276"/>
      <c r="Z714" s="276"/>
      <c r="AB714" s="278"/>
    </row>
    <row r="715" spans="1:28" s="277" customFormat="1" ht="20">
      <c r="A715" s="216"/>
      <c r="B715" s="217"/>
      <c r="C715" s="221"/>
      <c r="D715" s="283"/>
      <c r="E715" s="217"/>
      <c r="F715" s="217"/>
      <c r="G715" s="217"/>
      <c r="H715" s="218"/>
      <c r="I715" s="219"/>
      <c r="J715" s="219"/>
      <c r="K715" s="273"/>
      <c r="L715" s="273"/>
      <c r="M715" s="273"/>
      <c r="N715" s="273"/>
      <c r="O715" s="273"/>
      <c r="P715" s="220"/>
      <c r="Q715" s="274"/>
      <c r="R715" s="217"/>
      <c r="S715" s="225"/>
      <c r="T715" s="225"/>
      <c r="U715" s="241"/>
      <c r="V715" s="275"/>
      <c r="W715" s="276"/>
      <c r="X715" s="276"/>
      <c r="Y715" s="276"/>
      <c r="Z715" s="276"/>
      <c r="AB715" s="278"/>
    </row>
    <row r="716" spans="1:28" s="277" customFormat="1" ht="20">
      <c r="A716" s="216"/>
      <c r="B716" s="217"/>
      <c r="C716" s="221"/>
      <c r="D716" s="283"/>
      <c r="E716" s="217"/>
      <c r="F716" s="217"/>
      <c r="G716" s="217"/>
      <c r="H716" s="218"/>
      <c r="I716" s="219"/>
      <c r="J716" s="219"/>
      <c r="K716" s="273"/>
      <c r="L716" s="273"/>
      <c r="M716" s="273"/>
      <c r="N716" s="273"/>
      <c r="O716" s="273"/>
      <c r="P716" s="220"/>
      <c r="Q716" s="274"/>
      <c r="R716" s="217"/>
      <c r="S716" s="225"/>
      <c r="T716" s="225"/>
      <c r="U716" s="241"/>
      <c r="V716" s="275"/>
      <c r="W716" s="276"/>
      <c r="X716" s="276"/>
      <c r="Y716" s="276"/>
      <c r="Z716" s="276"/>
      <c r="AB716" s="278"/>
    </row>
    <row r="717" spans="1:28" s="277" customFormat="1" ht="20">
      <c r="A717" s="216"/>
      <c r="B717" s="217"/>
      <c r="C717" s="221"/>
      <c r="D717" s="283"/>
      <c r="E717" s="217"/>
      <c r="F717" s="217"/>
      <c r="G717" s="217"/>
      <c r="H717" s="218"/>
      <c r="I717" s="219"/>
      <c r="J717" s="219"/>
      <c r="K717" s="273"/>
      <c r="L717" s="273"/>
      <c r="M717" s="273"/>
      <c r="N717" s="273"/>
      <c r="O717" s="273"/>
      <c r="P717" s="220"/>
      <c r="Q717" s="274"/>
      <c r="R717" s="217"/>
      <c r="S717" s="225"/>
      <c r="T717" s="225"/>
      <c r="U717" s="241"/>
      <c r="V717" s="275"/>
      <c r="W717" s="276"/>
      <c r="X717" s="276"/>
      <c r="Y717" s="276"/>
      <c r="Z717" s="276"/>
      <c r="AB717" s="278"/>
    </row>
    <row r="718" spans="1:28" s="277" customFormat="1" ht="20">
      <c r="A718" s="216"/>
      <c r="B718" s="217"/>
      <c r="C718" s="221"/>
      <c r="D718" s="283"/>
      <c r="E718" s="217"/>
      <c r="F718" s="217"/>
      <c r="G718" s="217"/>
      <c r="H718" s="218"/>
      <c r="I718" s="219"/>
      <c r="J718" s="219"/>
      <c r="K718" s="273"/>
      <c r="L718" s="273"/>
      <c r="M718" s="273"/>
      <c r="N718" s="273"/>
      <c r="O718" s="273"/>
      <c r="P718" s="220"/>
      <c r="Q718" s="274"/>
      <c r="R718" s="217"/>
      <c r="S718" s="225"/>
      <c r="T718" s="225"/>
      <c r="U718" s="241"/>
      <c r="V718" s="275"/>
      <c r="W718" s="276"/>
      <c r="X718" s="276"/>
      <c r="Y718" s="276"/>
      <c r="Z718" s="276"/>
      <c r="AB718" s="278"/>
    </row>
    <row r="719" spans="1:28" s="277" customFormat="1" ht="20">
      <c r="A719" s="216"/>
      <c r="B719" s="217"/>
      <c r="C719" s="221"/>
      <c r="D719" s="283"/>
      <c r="E719" s="217"/>
      <c r="F719" s="217"/>
      <c r="G719" s="217"/>
      <c r="H719" s="218"/>
      <c r="I719" s="219"/>
      <c r="J719" s="219"/>
      <c r="K719" s="273"/>
      <c r="L719" s="273"/>
      <c r="M719" s="273"/>
      <c r="N719" s="273"/>
      <c r="O719" s="273"/>
      <c r="P719" s="220"/>
      <c r="Q719" s="274"/>
      <c r="R719" s="217"/>
      <c r="S719" s="225"/>
      <c r="T719" s="225"/>
      <c r="U719" s="241"/>
      <c r="V719" s="275"/>
      <c r="W719" s="276"/>
      <c r="X719" s="276"/>
      <c r="Y719" s="276"/>
      <c r="Z719" s="276"/>
      <c r="AB719" s="278"/>
    </row>
    <row r="720" spans="1:28" s="277" customFormat="1" ht="20">
      <c r="A720" s="216"/>
      <c r="B720" s="217"/>
      <c r="C720" s="221"/>
      <c r="D720" s="283"/>
      <c r="E720" s="217"/>
      <c r="F720" s="217"/>
      <c r="G720" s="217"/>
      <c r="H720" s="218"/>
      <c r="I720" s="219"/>
      <c r="J720" s="219"/>
      <c r="K720" s="273"/>
      <c r="L720" s="273"/>
      <c r="M720" s="273"/>
      <c r="N720" s="273"/>
      <c r="O720" s="273"/>
      <c r="P720" s="220"/>
      <c r="Q720" s="274"/>
      <c r="R720" s="217"/>
      <c r="S720" s="225"/>
      <c r="T720" s="225"/>
      <c r="U720" s="241"/>
      <c r="V720" s="275"/>
      <c r="W720" s="276"/>
      <c r="X720" s="276"/>
      <c r="Y720" s="276"/>
      <c r="Z720" s="276"/>
      <c r="AB720" s="278"/>
    </row>
    <row r="721" spans="1:28" s="277" customFormat="1" ht="20">
      <c r="A721" s="216"/>
      <c r="B721" s="217"/>
      <c r="C721" s="221"/>
      <c r="D721" s="283"/>
      <c r="E721" s="217"/>
      <c r="F721" s="217"/>
      <c r="G721" s="217"/>
      <c r="H721" s="218"/>
      <c r="I721" s="219"/>
      <c r="J721" s="219"/>
      <c r="K721" s="273"/>
      <c r="L721" s="273"/>
      <c r="M721" s="273"/>
      <c r="N721" s="273"/>
      <c r="O721" s="273"/>
      <c r="P721" s="220"/>
      <c r="Q721" s="274"/>
      <c r="R721" s="217"/>
      <c r="S721" s="225"/>
      <c r="T721" s="225"/>
      <c r="U721" s="241"/>
      <c r="V721" s="275"/>
      <c r="W721" s="276"/>
      <c r="X721" s="276"/>
      <c r="Y721" s="276"/>
      <c r="Z721" s="276"/>
      <c r="AB721" s="278"/>
    </row>
    <row r="722" spans="1:28" s="277" customFormat="1" ht="20">
      <c r="A722" s="216"/>
      <c r="B722" s="217"/>
      <c r="C722" s="221"/>
      <c r="D722" s="283"/>
      <c r="E722" s="217"/>
      <c r="F722" s="217"/>
      <c r="G722" s="217"/>
      <c r="H722" s="218"/>
      <c r="I722" s="219"/>
      <c r="J722" s="219"/>
      <c r="K722" s="273"/>
      <c r="L722" s="273"/>
      <c r="M722" s="273"/>
      <c r="N722" s="273"/>
      <c r="O722" s="273"/>
      <c r="P722" s="220"/>
      <c r="Q722" s="274"/>
      <c r="R722" s="217"/>
      <c r="S722" s="225"/>
      <c r="T722" s="225"/>
      <c r="U722" s="241"/>
      <c r="V722" s="275"/>
      <c r="W722" s="276"/>
      <c r="X722" s="276"/>
      <c r="Y722" s="276"/>
      <c r="Z722" s="276"/>
      <c r="AB722" s="278"/>
    </row>
    <row r="723" spans="1:28" s="277" customFormat="1" ht="20">
      <c r="A723" s="216"/>
      <c r="B723" s="217"/>
      <c r="C723" s="221"/>
      <c r="D723" s="283"/>
      <c r="E723" s="217"/>
      <c r="F723" s="217"/>
      <c r="G723" s="217"/>
      <c r="H723" s="218"/>
      <c r="I723" s="219"/>
      <c r="J723" s="219"/>
      <c r="K723" s="273"/>
      <c r="L723" s="273"/>
      <c r="M723" s="273"/>
      <c r="N723" s="273"/>
      <c r="O723" s="273"/>
      <c r="P723" s="220"/>
      <c r="Q723" s="274"/>
      <c r="R723" s="217"/>
      <c r="S723" s="225"/>
      <c r="T723" s="225"/>
      <c r="U723" s="241"/>
      <c r="V723" s="275"/>
      <c r="W723" s="276"/>
      <c r="X723" s="276"/>
      <c r="Y723" s="276"/>
      <c r="Z723" s="276"/>
      <c r="AB723" s="278"/>
    </row>
    <row r="724" spans="1:28" s="277" customFormat="1" ht="20">
      <c r="A724" s="216"/>
      <c r="B724" s="217"/>
      <c r="C724" s="221"/>
      <c r="D724" s="283"/>
      <c r="E724" s="217"/>
      <c r="F724" s="217"/>
      <c r="G724" s="217"/>
      <c r="H724" s="218"/>
      <c r="I724" s="219"/>
      <c r="J724" s="219"/>
      <c r="K724" s="273"/>
      <c r="L724" s="273"/>
      <c r="M724" s="273"/>
      <c r="N724" s="273"/>
      <c r="O724" s="273"/>
      <c r="P724" s="220"/>
      <c r="Q724" s="274"/>
      <c r="R724" s="217"/>
      <c r="S724" s="225"/>
      <c r="T724" s="225"/>
      <c r="U724" s="241"/>
      <c r="V724" s="275"/>
      <c r="W724" s="276"/>
      <c r="X724" s="276"/>
      <c r="Y724" s="276"/>
      <c r="Z724" s="276"/>
      <c r="AB724" s="278"/>
    </row>
    <row r="725" spans="1:28" s="277" customFormat="1" ht="20">
      <c r="A725" s="216"/>
      <c r="B725" s="217"/>
      <c r="C725" s="221"/>
      <c r="D725" s="283"/>
      <c r="E725" s="217"/>
      <c r="F725" s="217"/>
      <c r="G725" s="217"/>
      <c r="H725" s="218"/>
      <c r="I725" s="219"/>
      <c r="J725" s="219"/>
      <c r="K725" s="273"/>
      <c r="L725" s="273"/>
      <c r="M725" s="273"/>
      <c r="N725" s="273"/>
      <c r="O725" s="273"/>
      <c r="P725" s="220"/>
      <c r="Q725" s="274"/>
      <c r="R725" s="217"/>
      <c r="S725" s="225"/>
      <c r="T725" s="225"/>
      <c r="U725" s="241"/>
      <c r="V725" s="275"/>
      <c r="W725" s="276"/>
      <c r="X725" s="276"/>
      <c r="Y725" s="276"/>
      <c r="Z725" s="276"/>
      <c r="AB725" s="278"/>
    </row>
    <row r="726" spans="1:28" s="277" customFormat="1" ht="20">
      <c r="A726" s="216"/>
      <c r="B726" s="217"/>
      <c r="C726" s="221"/>
      <c r="D726" s="283"/>
      <c r="E726" s="217"/>
      <c r="F726" s="217"/>
      <c r="G726" s="217"/>
      <c r="H726" s="218"/>
      <c r="I726" s="219"/>
      <c r="J726" s="219"/>
      <c r="K726" s="273"/>
      <c r="L726" s="273"/>
      <c r="M726" s="273"/>
      <c r="N726" s="273"/>
      <c r="O726" s="273"/>
      <c r="P726" s="220"/>
      <c r="Q726" s="274"/>
      <c r="R726" s="217"/>
      <c r="S726" s="225"/>
      <c r="T726" s="225"/>
      <c r="U726" s="241"/>
      <c r="V726" s="275"/>
      <c r="W726" s="276"/>
      <c r="X726" s="276"/>
      <c r="Y726" s="276"/>
      <c r="Z726" s="276"/>
      <c r="AB726" s="278"/>
    </row>
    <row r="727" spans="1:28" s="277" customFormat="1" ht="20">
      <c r="A727" s="216"/>
      <c r="B727" s="217"/>
      <c r="C727" s="221"/>
      <c r="D727" s="283"/>
      <c r="E727" s="217"/>
      <c r="F727" s="217"/>
      <c r="G727" s="217"/>
      <c r="H727" s="218"/>
      <c r="I727" s="219"/>
      <c r="J727" s="219"/>
      <c r="K727" s="273"/>
      <c r="L727" s="273"/>
      <c r="M727" s="273"/>
      <c r="N727" s="273"/>
      <c r="O727" s="273"/>
      <c r="P727" s="220"/>
      <c r="Q727" s="274"/>
      <c r="R727" s="217"/>
      <c r="S727" s="225"/>
      <c r="T727" s="225"/>
      <c r="U727" s="241"/>
      <c r="V727" s="275"/>
      <c r="W727" s="276"/>
      <c r="X727" s="276"/>
      <c r="Y727" s="276"/>
      <c r="Z727" s="276"/>
      <c r="AB727" s="278"/>
    </row>
    <row r="728" spans="1:28" s="277" customFormat="1" ht="20">
      <c r="A728" s="216"/>
      <c r="B728" s="217"/>
      <c r="C728" s="221"/>
      <c r="D728" s="283"/>
      <c r="E728" s="217"/>
      <c r="F728" s="217"/>
      <c r="G728" s="217"/>
      <c r="H728" s="218"/>
      <c r="I728" s="219"/>
      <c r="J728" s="219"/>
      <c r="K728" s="273"/>
      <c r="L728" s="273"/>
      <c r="M728" s="273"/>
      <c r="N728" s="273"/>
      <c r="O728" s="273"/>
      <c r="P728" s="220"/>
      <c r="Q728" s="274"/>
      <c r="R728" s="217"/>
      <c r="S728" s="225"/>
      <c r="T728" s="225"/>
      <c r="U728" s="241"/>
      <c r="V728" s="275"/>
      <c r="W728" s="276"/>
      <c r="X728" s="276"/>
      <c r="Y728" s="276"/>
      <c r="Z728" s="276"/>
      <c r="AB728" s="278"/>
    </row>
    <row r="729" spans="1:28" s="277" customFormat="1" ht="20">
      <c r="A729" s="216"/>
      <c r="B729" s="217"/>
      <c r="C729" s="221"/>
      <c r="D729" s="283"/>
      <c r="E729" s="217"/>
      <c r="F729" s="217"/>
      <c r="G729" s="217"/>
      <c r="H729" s="218"/>
      <c r="I729" s="219"/>
      <c r="J729" s="219"/>
      <c r="K729" s="273"/>
      <c r="L729" s="273"/>
      <c r="M729" s="273"/>
      <c r="N729" s="273"/>
      <c r="O729" s="273"/>
      <c r="P729" s="220"/>
      <c r="Q729" s="274"/>
      <c r="R729" s="217"/>
      <c r="S729" s="225"/>
      <c r="T729" s="225"/>
      <c r="U729" s="241"/>
      <c r="V729" s="275"/>
      <c r="W729" s="276"/>
      <c r="X729" s="276"/>
      <c r="Y729" s="276"/>
      <c r="Z729" s="276"/>
      <c r="AB729" s="278"/>
    </row>
    <row r="730" spans="1:28" s="277" customFormat="1" ht="20">
      <c r="A730" s="216"/>
      <c r="B730" s="217"/>
      <c r="C730" s="221"/>
      <c r="D730" s="283"/>
      <c r="E730" s="217"/>
      <c r="F730" s="217"/>
      <c r="G730" s="217"/>
      <c r="H730" s="218"/>
      <c r="I730" s="219"/>
      <c r="J730" s="219"/>
      <c r="K730" s="273"/>
      <c r="L730" s="273"/>
      <c r="M730" s="273"/>
      <c r="N730" s="273"/>
      <c r="O730" s="273"/>
      <c r="P730" s="220"/>
      <c r="Q730" s="274"/>
      <c r="R730" s="217"/>
      <c r="S730" s="225"/>
      <c r="T730" s="225"/>
      <c r="U730" s="241"/>
      <c r="V730" s="275"/>
      <c r="W730" s="276"/>
      <c r="X730" s="276"/>
      <c r="Y730" s="276"/>
      <c r="Z730" s="276"/>
      <c r="AB730" s="278"/>
    </row>
    <row r="731" spans="1:28" s="277" customFormat="1" ht="20">
      <c r="A731" s="216"/>
      <c r="B731" s="217"/>
      <c r="C731" s="221"/>
      <c r="D731" s="283"/>
      <c r="E731" s="217"/>
      <c r="F731" s="217"/>
      <c r="G731" s="217"/>
      <c r="H731" s="218"/>
      <c r="I731" s="219"/>
      <c r="J731" s="219"/>
      <c r="K731" s="273"/>
      <c r="L731" s="273"/>
      <c r="M731" s="273"/>
      <c r="N731" s="273"/>
      <c r="O731" s="273"/>
      <c r="P731" s="220"/>
      <c r="Q731" s="274"/>
      <c r="R731" s="217"/>
      <c r="S731" s="225"/>
      <c r="T731" s="225"/>
      <c r="U731" s="241"/>
      <c r="V731" s="275"/>
      <c r="W731" s="276"/>
      <c r="X731" s="276"/>
      <c r="Y731" s="276"/>
      <c r="Z731" s="276"/>
      <c r="AB731" s="278"/>
    </row>
    <row r="732" spans="1:28" s="277" customFormat="1" ht="20">
      <c r="A732" s="216"/>
      <c r="B732" s="217"/>
      <c r="C732" s="221"/>
      <c r="D732" s="283"/>
      <c r="E732" s="217"/>
      <c r="F732" s="217"/>
      <c r="G732" s="217"/>
      <c r="H732" s="218"/>
      <c r="I732" s="219"/>
      <c r="J732" s="219"/>
      <c r="K732" s="273"/>
      <c r="L732" s="273"/>
      <c r="M732" s="273"/>
      <c r="N732" s="273"/>
      <c r="O732" s="273"/>
      <c r="P732" s="220"/>
      <c r="Q732" s="274"/>
      <c r="R732" s="217"/>
      <c r="S732" s="225"/>
      <c r="T732" s="225"/>
      <c r="U732" s="241"/>
      <c r="V732" s="275"/>
      <c r="W732" s="276"/>
      <c r="X732" s="276"/>
      <c r="Y732" s="276"/>
      <c r="Z732" s="276"/>
      <c r="AB732" s="278"/>
    </row>
    <row r="733" spans="1:28" s="277" customFormat="1" ht="20">
      <c r="A733" s="216"/>
      <c r="B733" s="217"/>
      <c r="C733" s="221"/>
      <c r="D733" s="283"/>
      <c r="E733" s="217"/>
      <c r="F733" s="217"/>
      <c r="G733" s="217"/>
      <c r="H733" s="218"/>
      <c r="I733" s="219"/>
      <c r="J733" s="219"/>
      <c r="K733" s="273"/>
      <c r="L733" s="273"/>
      <c r="M733" s="273"/>
      <c r="N733" s="273"/>
      <c r="O733" s="273"/>
      <c r="P733" s="220"/>
      <c r="Q733" s="274"/>
      <c r="R733" s="217"/>
      <c r="S733" s="225"/>
      <c r="T733" s="225"/>
      <c r="U733" s="241"/>
      <c r="V733" s="275"/>
      <c r="W733" s="276"/>
      <c r="X733" s="276"/>
      <c r="Y733" s="276"/>
      <c r="Z733" s="276"/>
      <c r="AB733" s="278"/>
    </row>
    <row r="734" spans="1:28" s="277" customFormat="1" ht="20">
      <c r="A734" s="216"/>
      <c r="B734" s="217"/>
      <c r="C734" s="221"/>
      <c r="D734" s="283"/>
      <c r="E734" s="217"/>
      <c r="F734" s="217"/>
      <c r="G734" s="217"/>
      <c r="H734" s="218"/>
      <c r="I734" s="219"/>
      <c r="J734" s="219"/>
      <c r="K734" s="273"/>
      <c r="L734" s="273"/>
      <c r="M734" s="273"/>
      <c r="N734" s="273"/>
      <c r="O734" s="273"/>
      <c r="P734" s="220"/>
      <c r="Q734" s="274"/>
      <c r="R734" s="217"/>
      <c r="S734" s="225"/>
      <c r="T734" s="225"/>
      <c r="U734" s="241"/>
      <c r="V734" s="275"/>
      <c r="W734" s="276"/>
      <c r="X734" s="276"/>
      <c r="Y734" s="276"/>
      <c r="Z734" s="276"/>
      <c r="AB734" s="278"/>
    </row>
    <row r="735" spans="1:28" s="277" customFormat="1" ht="20">
      <c r="A735" s="216"/>
      <c r="B735" s="217"/>
      <c r="C735" s="221"/>
      <c r="D735" s="283"/>
      <c r="E735" s="217"/>
      <c r="F735" s="217"/>
      <c r="G735" s="217"/>
      <c r="H735" s="218"/>
      <c r="I735" s="219"/>
      <c r="J735" s="219"/>
      <c r="K735" s="273"/>
      <c r="L735" s="273"/>
      <c r="M735" s="273"/>
      <c r="N735" s="273"/>
      <c r="O735" s="273"/>
      <c r="P735" s="220"/>
      <c r="Q735" s="274"/>
      <c r="R735" s="217"/>
      <c r="S735" s="225"/>
      <c r="T735" s="225"/>
      <c r="U735" s="241"/>
      <c r="V735" s="275"/>
      <c r="W735" s="276"/>
      <c r="X735" s="276"/>
      <c r="Y735" s="276"/>
      <c r="Z735" s="276"/>
      <c r="AB735" s="278"/>
    </row>
    <row r="736" spans="1:28" s="277" customFormat="1" ht="20">
      <c r="A736" s="216"/>
      <c r="B736" s="217"/>
      <c r="C736" s="221"/>
      <c r="D736" s="283"/>
      <c r="E736" s="217"/>
      <c r="F736" s="217"/>
      <c r="G736" s="217"/>
      <c r="H736" s="218"/>
      <c r="I736" s="219"/>
      <c r="J736" s="219"/>
      <c r="K736" s="273"/>
      <c r="L736" s="273"/>
      <c r="M736" s="273"/>
      <c r="N736" s="273"/>
      <c r="O736" s="273"/>
      <c r="P736" s="220"/>
      <c r="Q736" s="274"/>
      <c r="R736" s="217"/>
      <c r="S736" s="225"/>
      <c r="T736" s="225"/>
      <c r="U736" s="241"/>
      <c r="V736" s="275"/>
      <c r="W736" s="276"/>
      <c r="X736" s="276"/>
      <c r="Y736" s="276"/>
      <c r="Z736" s="276"/>
      <c r="AB736" s="278"/>
    </row>
    <row r="737" spans="1:28" s="277" customFormat="1" ht="20">
      <c r="A737" s="216"/>
      <c r="B737" s="217"/>
      <c r="C737" s="221"/>
      <c r="D737" s="283"/>
      <c r="E737" s="217"/>
      <c r="F737" s="217"/>
      <c r="G737" s="217"/>
      <c r="H737" s="218"/>
      <c r="I737" s="219"/>
      <c r="J737" s="219"/>
      <c r="K737" s="273"/>
      <c r="L737" s="273"/>
      <c r="M737" s="273"/>
      <c r="N737" s="273"/>
      <c r="O737" s="273"/>
      <c r="P737" s="220"/>
      <c r="Q737" s="274"/>
      <c r="R737" s="217"/>
      <c r="S737" s="225"/>
      <c r="T737" s="225"/>
      <c r="U737" s="241"/>
      <c r="V737" s="275"/>
      <c r="W737" s="276"/>
      <c r="X737" s="276"/>
      <c r="Y737" s="276"/>
      <c r="Z737" s="276"/>
      <c r="AB737" s="278"/>
    </row>
    <row r="738" spans="1:28" s="277" customFormat="1" ht="20">
      <c r="A738" s="216"/>
      <c r="B738" s="217"/>
      <c r="C738" s="221"/>
      <c r="D738" s="283"/>
      <c r="E738" s="217"/>
      <c r="F738" s="217"/>
      <c r="G738" s="217"/>
      <c r="H738" s="218"/>
      <c r="I738" s="219"/>
      <c r="J738" s="219"/>
      <c r="K738" s="273"/>
      <c r="L738" s="273"/>
      <c r="M738" s="273"/>
      <c r="N738" s="273"/>
      <c r="O738" s="273"/>
      <c r="P738" s="220"/>
      <c r="Q738" s="274"/>
      <c r="R738" s="217"/>
      <c r="S738" s="225"/>
      <c r="T738" s="225"/>
      <c r="U738" s="241"/>
      <c r="V738" s="275"/>
      <c r="W738" s="276"/>
      <c r="X738" s="276"/>
      <c r="Y738" s="276"/>
      <c r="Z738" s="276"/>
      <c r="AB738" s="278"/>
    </row>
    <row r="739" spans="1:28" s="277" customFormat="1" ht="20">
      <c r="A739" s="216"/>
      <c r="B739" s="217"/>
      <c r="C739" s="221"/>
      <c r="D739" s="283"/>
      <c r="E739" s="217"/>
      <c r="F739" s="217"/>
      <c r="G739" s="217"/>
      <c r="H739" s="218"/>
      <c r="I739" s="219"/>
      <c r="J739" s="219"/>
      <c r="K739" s="273"/>
      <c r="L739" s="273"/>
      <c r="M739" s="273"/>
      <c r="N739" s="273"/>
      <c r="O739" s="273"/>
      <c r="P739" s="220"/>
      <c r="Q739" s="274"/>
      <c r="R739" s="217"/>
      <c r="S739" s="225"/>
      <c r="T739" s="225"/>
      <c r="U739" s="241"/>
      <c r="V739" s="275"/>
      <c r="W739" s="276"/>
      <c r="X739" s="276"/>
      <c r="Y739" s="276"/>
      <c r="Z739" s="276"/>
      <c r="AB739" s="278"/>
    </row>
    <row r="740" spans="1:28" s="277" customFormat="1" ht="20">
      <c r="A740" s="216"/>
      <c r="B740" s="217"/>
      <c r="C740" s="221"/>
      <c r="D740" s="283"/>
      <c r="E740" s="217"/>
      <c r="F740" s="217"/>
      <c r="G740" s="217"/>
      <c r="H740" s="218"/>
      <c r="I740" s="219"/>
      <c r="J740" s="219"/>
      <c r="K740" s="273"/>
      <c r="L740" s="273"/>
      <c r="M740" s="273"/>
      <c r="N740" s="273"/>
      <c r="O740" s="273"/>
      <c r="P740" s="220"/>
      <c r="Q740" s="274"/>
      <c r="R740" s="217"/>
      <c r="S740" s="225"/>
      <c r="T740" s="225"/>
      <c r="U740" s="241"/>
      <c r="V740" s="275"/>
      <c r="W740" s="276"/>
      <c r="X740" s="276"/>
      <c r="Y740" s="276"/>
      <c r="Z740" s="276"/>
      <c r="AB740" s="278"/>
    </row>
    <row r="741" spans="1:28" s="277" customFormat="1" ht="20">
      <c r="A741" s="216"/>
      <c r="B741" s="217"/>
      <c r="C741" s="221"/>
      <c r="D741" s="283"/>
      <c r="E741" s="217"/>
      <c r="F741" s="217"/>
      <c r="G741" s="217"/>
      <c r="H741" s="218"/>
      <c r="I741" s="219"/>
      <c r="J741" s="219"/>
      <c r="K741" s="273"/>
      <c r="L741" s="273"/>
      <c r="M741" s="273"/>
      <c r="N741" s="273"/>
      <c r="O741" s="273"/>
      <c r="P741" s="220"/>
      <c r="Q741" s="274"/>
      <c r="R741" s="217"/>
      <c r="S741" s="225"/>
      <c r="T741" s="225"/>
      <c r="U741" s="241"/>
      <c r="V741" s="275"/>
      <c r="W741" s="276"/>
      <c r="X741" s="276"/>
      <c r="Y741" s="276"/>
      <c r="Z741" s="276"/>
      <c r="AB741" s="278"/>
    </row>
    <row r="742" spans="1:28" s="277" customFormat="1" ht="20">
      <c r="A742" s="216"/>
      <c r="B742" s="217"/>
      <c r="C742" s="221"/>
      <c r="D742" s="283"/>
      <c r="E742" s="217"/>
      <c r="F742" s="217"/>
      <c r="G742" s="217"/>
      <c r="H742" s="218"/>
      <c r="I742" s="219"/>
      <c r="J742" s="219"/>
      <c r="K742" s="273"/>
      <c r="L742" s="273"/>
      <c r="M742" s="273"/>
      <c r="N742" s="273"/>
      <c r="O742" s="273"/>
      <c r="P742" s="220"/>
      <c r="Q742" s="274"/>
      <c r="R742" s="217"/>
      <c r="S742" s="225"/>
      <c r="T742" s="225"/>
      <c r="U742" s="241"/>
      <c r="V742" s="275"/>
      <c r="W742" s="276"/>
      <c r="X742" s="276"/>
      <c r="Y742" s="276"/>
      <c r="Z742" s="276"/>
      <c r="AB742" s="278"/>
    </row>
    <row r="743" spans="1:28" s="277" customFormat="1" ht="20">
      <c r="A743" s="216"/>
      <c r="B743" s="217"/>
      <c r="C743" s="221"/>
      <c r="D743" s="283"/>
      <c r="E743" s="217"/>
      <c r="F743" s="217"/>
      <c r="G743" s="217"/>
      <c r="H743" s="218"/>
      <c r="I743" s="219"/>
      <c r="J743" s="219"/>
      <c r="K743" s="273"/>
      <c r="L743" s="273"/>
      <c r="M743" s="273"/>
      <c r="N743" s="273"/>
      <c r="O743" s="273"/>
      <c r="P743" s="220"/>
      <c r="Q743" s="274"/>
      <c r="R743" s="217"/>
      <c r="S743" s="225"/>
      <c r="T743" s="225"/>
      <c r="U743" s="241"/>
      <c r="V743" s="275"/>
      <c r="W743" s="276"/>
      <c r="X743" s="276"/>
      <c r="Y743" s="276"/>
      <c r="Z743" s="276"/>
      <c r="AB743" s="278"/>
    </row>
    <row r="744" spans="1:28" s="277" customFormat="1" ht="20">
      <c r="A744" s="216"/>
      <c r="B744" s="217"/>
      <c r="C744" s="221"/>
      <c r="D744" s="283"/>
      <c r="E744" s="217"/>
      <c r="F744" s="217"/>
      <c r="G744" s="217"/>
      <c r="H744" s="218"/>
      <c r="I744" s="219"/>
      <c r="J744" s="219"/>
      <c r="K744" s="273"/>
      <c r="L744" s="273"/>
      <c r="M744" s="273"/>
      <c r="N744" s="273"/>
      <c r="O744" s="273"/>
      <c r="P744" s="220"/>
      <c r="Q744" s="274"/>
      <c r="R744" s="217"/>
      <c r="S744" s="225"/>
      <c r="T744" s="225"/>
      <c r="U744" s="241"/>
      <c r="V744" s="275"/>
      <c r="W744" s="276"/>
      <c r="X744" s="276"/>
      <c r="Y744" s="276"/>
      <c r="Z744" s="276"/>
      <c r="AB744" s="278"/>
    </row>
    <row r="745" spans="1:28" s="277" customFormat="1" ht="20">
      <c r="A745" s="216"/>
      <c r="B745" s="217"/>
      <c r="C745" s="221"/>
      <c r="D745" s="283"/>
      <c r="E745" s="217"/>
      <c r="F745" s="217"/>
      <c r="G745" s="217"/>
      <c r="H745" s="218"/>
      <c r="I745" s="219"/>
      <c r="J745" s="219"/>
      <c r="K745" s="273"/>
      <c r="L745" s="273"/>
      <c r="M745" s="273"/>
      <c r="N745" s="273"/>
      <c r="O745" s="273"/>
      <c r="P745" s="220"/>
      <c r="Q745" s="274"/>
      <c r="R745" s="217"/>
      <c r="S745" s="225"/>
      <c r="T745" s="225"/>
      <c r="U745" s="241"/>
      <c r="V745" s="275"/>
      <c r="W745" s="276"/>
      <c r="X745" s="276"/>
      <c r="Y745" s="276"/>
      <c r="Z745" s="276"/>
      <c r="AB745" s="278"/>
    </row>
    <row r="746" spans="1:28" s="277" customFormat="1" ht="20">
      <c r="A746" s="216"/>
      <c r="B746" s="217"/>
      <c r="C746" s="221"/>
      <c r="D746" s="283"/>
      <c r="E746" s="217"/>
      <c r="F746" s="217"/>
      <c r="G746" s="217"/>
      <c r="H746" s="218"/>
      <c r="I746" s="219"/>
      <c r="J746" s="219"/>
      <c r="K746" s="273"/>
      <c r="L746" s="273"/>
      <c r="M746" s="273"/>
      <c r="N746" s="273"/>
      <c r="O746" s="273"/>
      <c r="P746" s="220"/>
      <c r="Q746" s="274"/>
      <c r="R746" s="217"/>
      <c r="S746" s="225"/>
      <c r="T746" s="225"/>
      <c r="U746" s="241"/>
      <c r="V746" s="275"/>
      <c r="W746" s="276"/>
      <c r="X746" s="276"/>
      <c r="Y746" s="276"/>
      <c r="Z746" s="276"/>
      <c r="AB746" s="278"/>
    </row>
    <row r="747" spans="1:28" s="277" customFormat="1" ht="20">
      <c r="A747" s="216"/>
      <c r="B747" s="217"/>
      <c r="C747" s="221"/>
      <c r="D747" s="283"/>
      <c r="E747" s="217"/>
      <c r="F747" s="217"/>
      <c r="G747" s="217"/>
      <c r="H747" s="218"/>
      <c r="I747" s="219"/>
      <c r="J747" s="219"/>
      <c r="K747" s="273"/>
      <c r="L747" s="273"/>
      <c r="M747" s="273"/>
      <c r="N747" s="273"/>
      <c r="O747" s="273"/>
      <c r="P747" s="220"/>
      <c r="Q747" s="274"/>
      <c r="R747" s="217"/>
      <c r="S747" s="225"/>
      <c r="T747" s="225"/>
      <c r="U747" s="241"/>
      <c r="V747" s="275"/>
      <c r="W747" s="276"/>
      <c r="X747" s="276"/>
      <c r="Y747" s="276"/>
      <c r="Z747" s="276"/>
      <c r="AB747" s="278"/>
    </row>
    <row r="748" spans="1:28" s="277" customFormat="1" ht="20">
      <c r="A748" s="216"/>
      <c r="B748" s="217"/>
      <c r="C748" s="221"/>
      <c r="D748" s="283"/>
      <c r="E748" s="217"/>
      <c r="F748" s="217"/>
      <c r="G748" s="217"/>
      <c r="H748" s="218"/>
      <c r="I748" s="219"/>
      <c r="J748" s="219"/>
      <c r="K748" s="273"/>
      <c r="L748" s="273"/>
      <c r="M748" s="273"/>
      <c r="N748" s="273"/>
      <c r="O748" s="273"/>
      <c r="P748" s="220"/>
      <c r="Q748" s="274"/>
      <c r="R748" s="217"/>
      <c r="S748" s="225"/>
      <c r="T748" s="225"/>
      <c r="U748" s="241"/>
      <c r="V748" s="275"/>
      <c r="W748" s="276"/>
      <c r="X748" s="276"/>
      <c r="Y748" s="276"/>
      <c r="Z748" s="276"/>
      <c r="AB748" s="278"/>
    </row>
    <row r="749" spans="1:28" s="277" customFormat="1" ht="20">
      <c r="A749" s="216"/>
      <c r="B749" s="217"/>
      <c r="C749" s="221"/>
      <c r="D749" s="283"/>
      <c r="E749" s="217"/>
      <c r="F749" s="217"/>
      <c r="G749" s="217"/>
      <c r="H749" s="218"/>
      <c r="I749" s="219"/>
      <c r="J749" s="219"/>
      <c r="K749" s="273"/>
      <c r="L749" s="273"/>
      <c r="M749" s="273"/>
      <c r="N749" s="273"/>
      <c r="O749" s="273"/>
      <c r="P749" s="220"/>
      <c r="Q749" s="274"/>
      <c r="R749" s="217"/>
      <c r="S749" s="225"/>
      <c r="T749" s="225"/>
      <c r="U749" s="241"/>
      <c r="V749" s="275"/>
      <c r="W749" s="276"/>
      <c r="X749" s="276"/>
      <c r="Y749" s="276"/>
      <c r="Z749" s="276"/>
      <c r="AB749" s="278"/>
    </row>
    <row r="750" spans="1:28" s="277" customFormat="1" ht="20">
      <c r="A750" s="216"/>
      <c r="B750" s="217"/>
      <c r="C750" s="221"/>
      <c r="D750" s="283"/>
      <c r="E750" s="217"/>
      <c r="F750" s="217"/>
      <c r="G750" s="217"/>
      <c r="H750" s="218"/>
      <c r="I750" s="219"/>
      <c r="J750" s="219"/>
      <c r="K750" s="273"/>
      <c r="L750" s="273"/>
      <c r="M750" s="273"/>
      <c r="N750" s="273"/>
      <c r="O750" s="273"/>
      <c r="P750" s="220"/>
      <c r="Q750" s="274"/>
      <c r="R750" s="217"/>
      <c r="S750" s="225"/>
      <c r="T750" s="225"/>
      <c r="U750" s="241"/>
      <c r="V750" s="275"/>
      <c r="W750" s="276"/>
      <c r="X750" s="276"/>
      <c r="Y750" s="276"/>
      <c r="Z750" s="276"/>
      <c r="AB750" s="278"/>
    </row>
    <row r="751" spans="1:28" s="277" customFormat="1" ht="20">
      <c r="A751" s="216"/>
      <c r="B751" s="217"/>
      <c r="C751" s="221"/>
      <c r="D751" s="283"/>
      <c r="E751" s="217"/>
      <c r="F751" s="217"/>
      <c r="G751" s="217"/>
      <c r="H751" s="218"/>
      <c r="I751" s="219"/>
      <c r="J751" s="219"/>
      <c r="K751" s="273"/>
      <c r="L751" s="273"/>
      <c r="M751" s="273"/>
      <c r="N751" s="273"/>
      <c r="O751" s="273"/>
      <c r="P751" s="220"/>
      <c r="Q751" s="274"/>
      <c r="R751" s="217"/>
      <c r="S751" s="225"/>
      <c r="T751" s="225"/>
      <c r="U751" s="241"/>
      <c r="V751" s="275"/>
      <c r="W751" s="276"/>
      <c r="X751" s="276"/>
      <c r="Y751" s="276"/>
      <c r="Z751" s="276"/>
      <c r="AB751" s="278"/>
    </row>
    <row r="752" spans="1:28" s="277" customFormat="1" ht="20">
      <c r="A752" s="216"/>
      <c r="B752" s="217"/>
      <c r="C752" s="221"/>
      <c r="D752" s="283"/>
      <c r="E752" s="217"/>
      <c r="F752" s="217"/>
      <c r="G752" s="217"/>
      <c r="H752" s="218"/>
      <c r="I752" s="219"/>
      <c r="J752" s="219"/>
      <c r="K752" s="273"/>
      <c r="L752" s="273"/>
      <c r="M752" s="273"/>
      <c r="N752" s="273"/>
      <c r="O752" s="273"/>
      <c r="P752" s="220"/>
      <c r="Q752" s="274"/>
      <c r="R752" s="217"/>
      <c r="S752" s="225"/>
      <c r="T752" s="225"/>
      <c r="U752" s="241"/>
      <c r="V752" s="275"/>
      <c r="W752" s="276"/>
      <c r="X752" s="276"/>
      <c r="Y752" s="276"/>
      <c r="Z752" s="276"/>
      <c r="AB752" s="278"/>
    </row>
    <row r="753" spans="1:28" s="277" customFormat="1" ht="20">
      <c r="A753" s="216"/>
      <c r="B753" s="217"/>
      <c r="C753" s="221"/>
      <c r="D753" s="283"/>
      <c r="E753" s="217"/>
      <c r="F753" s="217"/>
      <c r="G753" s="217"/>
      <c r="H753" s="218"/>
      <c r="I753" s="219"/>
      <c r="J753" s="219"/>
      <c r="K753" s="273"/>
      <c r="L753" s="273"/>
      <c r="M753" s="273"/>
      <c r="N753" s="273"/>
      <c r="O753" s="273"/>
      <c r="P753" s="220"/>
      <c r="Q753" s="274"/>
      <c r="R753" s="217"/>
      <c r="S753" s="225"/>
      <c r="T753" s="225"/>
      <c r="U753" s="241"/>
      <c r="V753" s="275"/>
      <c r="W753" s="276"/>
      <c r="X753" s="276"/>
      <c r="Y753" s="276"/>
      <c r="Z753" s="276"/>
      <c r="AB753" s="278"/>
    </row>
    <row r="754" spans="1:28" s="277" customFormat="1" ht="20">
      <c r="A754" s="216"/>
      <c r="B754" s="217"/>
      <c r="C754" s="221"/>
      <c r="D754" s="283"/>
      <c r="E754" s="217"/>
      <c r="F754" s="217"/>
      <c r="G754" s="217"/>
      <c r="H754" s="218"/>
      <c r="I754" s="219"/>
      <c r="J754" s="219"/>
      <c r="K754" s="273"/>
      <c r="L754" s="273"/>
      <c r="M754" s="273"/>
      <c r="N754" s="273"/>
      <c r="O754" s="273"/>
      <c r="P754" s="220"/>
      <c r="Q754" s="274"/>
      <c r="R754" s="217"/>
      <c r="S754" s="225"/>
      <c r="T754" s="225"/>
      <c r="U754" s="241"/>
      <c r="V754" s="275"/>
      <c r="W754" s="276"/>
      <c r="X754" s="276"/>
      <c r="Y754" s="276"/>
      <c r="Z754" s="276"/>
      <c r="AB754" s="278"/>
    </row>
    <row r="755" spans="1:28" s="277" customFormat="1" ht="20">
      <c r="A755" s="216"/>
      <c r="B755" s="217"/>
      <c r="C755" s="221"/>
      <c r="D755" s="283"/>
      <c r="E755" s="217"/>
      <c r="F755" s="217"/>
      <c r="G755" s="217"/>
      <c r="H755" s="218"/>
      <c r="I755" s="219"/>
      <c r="J755" s="219"/>
      <c r="K755" s="273"/>
      <c r="L755" s="273"/>
      <c r="M755" s="273"/>
      <c r="N755" s="273"/>
      <c r="O755" s="273"/>
      <c r="P755" s="220"/>
      <c r="Q755" s="274"/>
      <c r="R755" s="217"/>
      <c r="S755" s="225"/>
      <c r="T755" s="225"/>
      <c r="U755" s="241"/>
      <c r="V755" s="275"/>
      <c r="W755" s="276"/>
      <c r="X755" s="276"/>
      <c r="Y755" s="276"/>
      <c r="Z755" s="276"/>
      <c r="AB755" s="278"/>
    </row>
    <row r="756" spans="1:28" s="277" customFormat="1" ht="20">
      <c r="A756" s="216"/>
      <c r="B756" s="217"/>
      <c r="C756" s="221"/>
      <c r="D756" s="283"/>
      <c r="E756" s="217"/>
      <c r="F756" s="217"/>
      <c r="G756" s="217"/>
      <c r="H756" s="218"/>
      <c r="I756" s="219"/>
      <c r="J756" s="219"/>
      <c r="K756" s="273"/>
      <c r="L756" s="273"/>
      <c r="M756" s="273"/>
      <c r="N756" s="273"/>
      <c r="O756" s="273"/>
      <c r="P756" s="220"/>
      <c r="Q756" s="274"/>
      <c r="R756" s="217"/>
      <c r="S756" s="225"/>
      <c r="T756" s="225"/>
      <c r="U756" s="241"/>
      <c r="V756" s="275"/>
      <c r="W756" s="276"/>
      <c r="X756" s="276"/>
      <c r="Y756" s="276"/>
      <c r="Z756" s="276"/>
      <c r="AB756" s="278"/>
    </row>
    <row r="757" spans="1:28" s="277" customFormat="1" ht="20">
      <c r="A757" s="216"/>
      <c r="B757" s="217"/>
      <c r="C757" s="221"/>
      <c r="D757" s="283"/>
      <c r="E757" s="217"/>
      <c r="F757" s="217"/>
      <c r="G757" s="217"/>
      <c r="H757" s="218"/>
      <c r="I757" s="219"/>
      <c r="J757" s="219"/>
      <c r="K757" s="273"/>
      <c r="L757" s="273"/>
      <c r="M757" s="273"/>
      <c r="N757" s="273"/>
      <c r="O757" s="273"/>
      <c r="P757" s="220"/>
      <c r="Q757" s="274"/>
      <c r="R757" s="217"/>
      <c r="S757" s="225"/>
      <c r="T757" s="225"/>
      <c r="U757" s="241"/>
      <c r="V757" s="275"/>
      <c r="W757" s="276"/>
      <c r="X757" s="276"/>
      <c r="Y757" s="276"/>
      <c r="Z757" s="276"/>
      <c r="AB757" s="278"/>
    </row>
    <row r="758" spans="1:28" s="277" customFormat="1" ht="20">
      <c r="A758" s="216"/>
      <c r="B758" s="217"/>
      <c r="C758" s="221"/>
      <c r="D758" s="283"/>
      <c r="E758" s="217"/>
      <c r="F758" s="217"/>
      <c r="G758" s="217"/>
      <c r="H758" s="218"/>
      <c r="I758" s="219"/>
      <c r="J758" s="219"/>
      <c r="K758" s="273"/>
      <c r="L758" s="273"/>
      <c r="M758" s="273"/>
      <c r="N758" s="273"/>
      <c r="O758" s="273"/>
      <c r="P758" s="220"/>
      <c r="Q758" s="274"/>
      <c r="R758" s="217"/>
      <c r="S758" s="225"/>
      <c r="T758" s="225"/>
      <c r="U758" s="241"/>
      <c r="V758" s="275"/>
      <c r="W758" s="276"/>
      <c r="X758" s="276"/>
      <c r="Y758" s="276"/>
      <c r="Z758" s="276"/>
      <c r="AB758" s="278"/>
    </row>
    <row r="759" spans="1:28" s="277" customFormat="1" ht="20">
      <c r="A759" s="216"/>
      <c r="B759" s="217"/>
      <c r="C759" s="221"/>
      <c r="D759" s="283"/>
      <c r="E759" s="217"/>
      <c r="F759" s="217"/>
      <c r="G759" s="217"/>
      <c r="H759" s="218"/>
      <c r="I759" s="219"/>
      <c r="J759" s="219"/>
      <c r="K759" s="273"/>
      <c r="L759" s="273"/>
      <c r="M759" s="273"/>
      <c r="N759" s="273"/>
      <c r="O759" s="273"/>
      <c r="P759" s="220"/>
      <c r="Q759" s="274"/>
      <c r="R759" s="217"/>
      <c r="S759" s="225"/>
      <c r="T759" s="225"/>
      <c r="U759" s="241"/>
      <c r="V759" s="275"/>
      <c r="W759" s="276"/>
      <c r="X759" s="276"/>
      <c r="Y759" s="276"/>
      <c r="Z759" s="276"/>
      <c r="AB759" s="278"/>
    </row>
    <row r="760" spans="1:28" s="277" customFormat="1" ht="20">
      <c r="A760" s="216"/>
      <c r="B760" s="217"/>
      <c r="C760" s="221"/>
      <c r="D760" s="283"/>
      <c r="E760" s="217"/>
      <c r="F760" s="217"/>
      <c r="G760" s="217"/>
      <c r="H760" s="218"/>
      <c r="I760" s="219"/>
      <c r="J760" s="219"/>
      <c r="K760" s="273"/>
      <c r="L760" s="273"/>
      <c r="M760" s="273"/>
      <c r="N760" s="273"/>
      <c r="O760" s="273"/>
      <c r="P760" s="220"/>
      <c r="Q760" s="274"/>
      <c r="R760" s="217"/>
      <c r="S760" s="225"/>
      <c r="T760" s="225"/>
      <c r="U760" s="241"/>
      <c r="V760" s="275"/>
      <c r="W760" s="276"/>
      <c r="X760" s="276"/>
      <c r="Y760" s="276"/>
      <c r="Z760" s="276"/>
      <c r="AB760" s="278"/>
    </row>
    <row r="761" spans="1:28" s="277" customFormat="1" ht="20">
      <c r="A761" s="216"/>
      <c r="B761" s="217"/>
      <c r="C761" s="221"/>
      <c r="D761" s="283"/>
      <c r="E761" s="217"/>
      <c r="F761" s="217"/>
      <c r="G761" s="217"/>
      <c r="H761" s="218"/>
      <c r="I761" s="219"/>
      <c r="J761" s="219"/>
      <c r="K761" s="273"/>
      <c r="L761" s="273"/>
      <c r="M761" s="273"/>
      <c r="N761" s="273"/>
      <c r="O761" s="273"/>
      <c r="P761" s="220"/>
      <c r="Q761" s="274"/>
      <c r="R761" s="217"/>
      <c r="S761" s="225"/>
      <c r="T761" s="225"/>
      <c r="U761" s="241"/>
      <c r="V761" s="275"/>
      <c r="W761" s="276"/>
      <c r="X761" s="276"/>
      <c r="Y761" s="276"/>
      <c r="Z761" s="276"/>
      <c r="AB761" s="278"/>
    </row>
    <row r="762" spans="1:28" s="277" customFormat="1" ht="20">
      <c r="A762" s="216"/>
      <c r="B762" s="217"/>
      <c r="C762" s="221"/>
      <c r="D762" s="283"/>
      <c r="E762" s="217"/>
      <c r="F762" s="217"/>
      <c r="G762" s="217"/>
      <c r="H762" s="218"/>
      <c r="I762" s="219"/>
      <c r="J762" s="219"/>
      <c r="K762" s="273"/>
      <c r="L762" s="273"/>
      <c r="M762" s="273"/>
      <c r="N762" s="273"/>
      <c r="O762" s="273"/>
      <c r="P762" s="220"/>
      <c r="Q762" s="274"/>
      <c r="R762" s="217"/>
      <c r="S762" s="225"/>
      <c r="T762" s="225"/>
      <c r="U762" s="241"/>
      <c r="V762" s="275"/>
      <c r="W762" s="276"/>
      <c r="X762" s="276"/>
      <c r="Y762" s="276"/>
      <c r="Z762" s="276"/>
      <c r="AB762" s="278"/>
    </row>
    <row r="763" spans="1:28" s="277" customFormat="1" ht="20">
      <c r="A763" s="216"/>
      <c r="B763" s="217"/>
      <c r="C763" s="221"/>
      <c r="D763" s="283"/>
      <c r="E763" s="217"/>
      <c r="F763" s="217"/>
      <c r="G763" s="217"/>
      <c r="H763" s="218"/>
      <c r="I763" s="219"/>
      <c r="J763" s="219"/>
      <c r="K763" s="273"/>
      <c r="L763" s="273"/>
      <c r="M763" s="273"/>
      <c r="N763" s="273"/>
      <c r="O763" s="273"/>
      <c r="P763" s="220"/>
      <c r="Q763" s="274"/>
      <c r="R763" s="217"/>
      <c r="S763" s="225"/>
      <c r="T763" s="225"/>
      <c r="U763" s="241"/>
      <c r="V763" s="275"/>
      <c r="W763" s="276"/>
      <c r="X763" s="276"/>
      <c r="Y763" s="276"/>
      <c r="Z763" s="276"/>
      <c r="AB763" s="278"/>
    </row>
    <row r="764" spans="1:28" s="277" customFormat="1" ht="20">
      <c r="A764" s="216"/>
      <c r="B764" s="217"/>
      <c r="C764" s="221"/>
      <c r="D764" s="283"/>
      <c r="E764" s="217"/>
      <c r="F764" s="217"/>
      <c r="G764" s="217"/>
      <c r="H764" s="218"/>
      <c r="I764" s="219"/>
      <c r="J764" s="219"/>
      <c r="K764" s="273"/>
      <c r="L764" s="273"/>
      <c r="M764" s="273"/>
      <c r="N764" s="273"/>
      <c r="O764" s="273"/>
      <c r="P764" s="220"/>
      <c r="Q764" s="274"/>
      <c r="R764" s="217"/>
      <c r="S764" s="225"/>
      <c r="T764" s="225"/>
      <c r="U764" s="241"/>
      <c r="V764" s="275"/>
      <c r="W764" s="276"/>
      <c r="X764" s="276"/>
      <c r="Y764" s="276"/>
      <c r="Z764" s="276"/>
      <c r="AB764" s="278"/>
    </row>
    <row r="765" spans="1:28" s="277" customFormat="1" ht="20">
      <c r="A765" s="216"/>
      <c r="B765" s="217"/>
      <c r="C765" s="221"/>
      <c r="D765" s="283"/>
      <c r="E765" s="217"/>
      <c r="F765" s="217"/>
      <c r="G765" s="217"/>
      <c r="H765" s="218"/>
      <c r="I765" s="219"/>
      <c r="J765" s="219"/>
      <c r="K765" s="273"/>
      <c r="L765" s="273"/>
      <c r="M765" s="273"/>
      <c r="N765" s="273"/>
      <c r="O765" s="273"/>
      <c r="P765" s="220"/>
      <c r="Q765" s="274"/>
      <c r="R765" s="217"/>
      <c r="S765" s="225"/>
      <c r="T765" s="225"/>
      <c r="U765" s="241"/>
      <c r="V765" s="275"/>
      <c r="W765" s="276"/>
      <c r="X765" s="276"/>
      <c r="Y765" s="276"/>
      <c r="Z765" s="276"/>
      <c r="AB765" s="278"/>
    </row>
    <row r="766" spans="1:28" s="277" customFormat="1" ht="20">
      <c r="A766" s="216"/>
      <c r="B766" s="217"/>
      <c r="C766" s="221"/>
      <c r="D766" s="283"/>
      <c r="E766" s="217"/>
      <c r="F766" s="217"/>
      <c r="G766" s="217"/>
      <c r="H766" s="218"/>
      <c r="I766" s="219"/>
      <c r="J766" s="219"/>
      <c r="K766" s="273"/>
      <c r="L766" s="273"/>
      <c r="M766" s="273"/>
      <c r="N766" s="273"/>
      <c r="O766" s="273"/>
      <c r="P766" s="220"/>
      <c r="Q766" s="274"/>
      <c r="R766" s="217"/>
      <c r="S766" s="225"/>
      <c r="T766" s="225"/>
      <c r="U766" s="241"/>
      <c r="V766" s="275"/>
      <c r="W766" s="276"/>
      <c r="X766" s="276"/>
      <c r="Y766" s="276"/>
      <c r="Z766" s="276"/>
      <c r="AB766" s="278"/>
    </row>
    <row r="767" spans="1:28" s="277" customFormat="1" ht="20">
      <c r="A767" s="216"/>
      <c r="B767" s="217"/>
      <c r="C767" s="221"/>
      <c r="D767" s="283"/>
      <c r="E767" s="217"/>
      <c r="F767" s="217"/>
      <c r="G767" s="217"/>
      <c r="H767" s="218"/>
      <c r="I767" s="219"/>
      <c r="J767" s="219"/>
      <c r="K767" s="273"/>
      <c r="L767" s="273"/>
      <c r="M767" s="273"/>
      <c r="N767" s="273"/>
      <c r="O767" s="273"/>
      <c r="P767" s="220"/>
      <c r="Q767" s="274"/>
      <c r="R767" s="217"/>
      <c r="S767" s="225"/>
      <c r="T767" s="225"/>
      <c r="U767" s="241"/>
      <c r="V767" s="275"/>
      <c r="W767" s="276"/>
      <c r="X767" s="276"/>
      <c r="Y767" s="276"/>
      <c r="Z767" s="276"/>
      <c r="AB767" s="278"/>
    </row>
    <row r="768" spans="1:28" s="277" customFormat="1" ht="20">
      <c r="A768" s="216"/>
      <c r="B768" s="217"/>
      <c r="C768" s="221"/>
      <c r="D768" s="283"/>
      <c r="E768" s="217"/>
      <c r="F768" s="217"/>
      <c r="G768" s="217"/>
      <c r="H768" s="218"/>
      <c r="I768" s="219"/>
      <c r="J768" s="219"/>
      <c r="K768" s="273"/>
      <c r="L768" s="273"/>
      <c r="M768" s="273"/>
      <c r="N768" s="273"/>
      <c r="O768" s="273"/>
      <c r="P768" s="220"/>
      <c r="Q768" s="274"/>
      <c r="R768" s="217"/>
      <c r="S768" s="225"/>
      <c r="T768" s="225"/>
      <c r="U768" s="241"/>
      <c r="V768" s="275"/>
      <c r="W768" s="276"/>
      <c r="X768" s="276"/>
      <c r="Y768" s="276"/>
      <c r="Z768" s="276"/>
      <c r="AB768" s="278"/>
    </row>
    <row r="769" spans="1:28" s="277" customFormat="1" ht="20">
      <c r="A769" s="216"/>
      <c r="B769" s="217"/>
      <c r="C769" s="221"/>
      <c r="D769" s="283"/>
      <c r="E769" s="217"/>
      <c r="F769" s="217"/>
      <c r="G769" s="217"/>
      <c r="H769" s="218"/>
      <c r="I769" s="219"/>
      <c r="J769" s="219"/>
      <c r="K769" s="273"/>
      <c r="L769" s="273"/>
      <c r="M769" s="273"/>
      <c r="N769" s="273"/>
      <c r="O769" s="273"/>
      <c r="P769" s="220"/>
      <c r="Q769" s="274"/>
      <c r="R769" s="217"/>
      <c r="S769" s="225"/>
      <c r="T769" s="225"/>
      <c r="U769" s="241"/>
      <c r="V769" s="275"/>
      <c r="W769" s="276"/>
      <c r="X769" s="276"/>
      <c r="Y769" s="276"/>
      <c r="Z769" s="276"/>
      <c r="AB769" s="278"/>
    </row>
    <row r="770" spans="1:28" s="277" customFormat="1" ht="20">
      <c r="A770" s="216"/>
      <c r="B770" s="217"/>
      <c r="C770" s="221"/>
      <c r="D770" s="283"/>
      <c r="E770" s="217"/>
      <c r="F770" s="217"/>
      <c r="G770" s="217"/>
      <c r="H770" s="218"/>
      <c r="I770" s="219"/>
      <c r="J770" s="219"/>
      <c r="K770" s="273"/>
      <c r="L770" s="273"/>
      <c r="M770" s="273"/>
      <c r="N770" s="273"/>
      <c r="O770" s="273"/>
      <c r="P770" s="220"/>
      <c r="Q770" s="274"/>
      <c r="R770" s="217"/>
      <c r="S770" s="225"/>
      <c r="T770" s="225"/>
      <c r="U770" s="241"/>
      <c r="V770" s="275"/>
      <c r="W770" s="276"/>
      <c r="X770" s="276"/>
      <c r="Y770" s="276"/>
      <c r="Z770" s="276"/>
      <c r="AB770" s="278"/>
    </row>
    <row r="771" spans="1:28" s="277" customFormat="1" ht="20">
      <c r="A771" s="216"/>
      <c r="B771" s="217"/>
      <c r="C771" s="221"/>
      <c r="D771" s="283"/>
      <c r="E771" s="217"/>
      <c r="F771" s="217"/>
      <c r="G771" s="217"/>
      <c r="H771" s="218"/>
      <c r="I771" s="219"/>
      <c r="J771" s="219"/>
      <c r="K771" s="273"/>
      <c r="L771" s="273"/>
      <c r="M771" s="273"/>
      <c r="N771" s="273"/>
      <c r="O771" s="273"/>
      <c r="P771" s="220"/>
      <c r="Q771" s="274"/>
      <c r="R771" s="217"/>
      <c r="S771" s="225"/>
      <c r="T771" s="225"/>
      <c r="U771" s="241"/>
      <c r="V771" s="275"/>
      <c r="W771" s="276"/>
      <c r="X771" s="276"/>
      <c r="Y771" s="276"/>
      <c r="Z771" s="276"/>
      <c r="AB771" s="278"/>
    </row>
    <row r="772" spans="1:28" s="277" customFormat="1" ht="20">
      <c r="A772" s="216"/>
      <c r="B772" s="217"/>
      <c r="C772" s="221"/>
      <c r="D772" s="283"/>
      <c r="E772" s="217"/>
      <c r="F772" s="217"/>
      <c r="G772" s="217"/>
      <c r="H772" s="218"/>
      <c r="I772" s="219"/>
      <c r="J772" s="219"/>
      <c r="K772" s="273"/>
      <c r="L772" s="273"/>
      <c r="M772" s="273"/>
      <c r="N772" s="273"/>
      <c r="O772" s="273"/>
      <c r="P772" s="220"/>
      <c r="Q772" s="274"/>
      <c r="R772" s="217"/>
      <c r="S772" s="225"/>
      <c r="T772" s="225"/>
      <c r="U772" s="241"/>
      <c r="V772" s="275"/>
      <c r="W772" s="276"/>
      <c r="X772" s="276"/>
      <c r="Y772" s="276"/>
      <c r="Z772" s="276"/>
      <c r="AB772" s="278"/>
    </row>
    <row r="773" spans="1:28" s="277" customFormat="1" ht="20">
      <c r="A773" s="216"/>
      <c r="B773" s="217"/>
      <c r="C773" s="221"/>
      <c r="D773" s="283"/>
      <c r="E773" s="217"/>
      <c r="F773" s="217"/>
      <c r="G773" s="217"/>
      <c r="H773" s="218"/>
      <c r="I773" s="219"/>
      <c r="J773" s="219"/>
      <c r="K773" s="273"/>
      <c r="L773" s="273"/>
      <c r="M773" s="273"/>
      <c r="N773" s="273"/>
      <c r="O773" s="273"/>
      <c r="P773" s="220"/>
      <c r="Q773" s="274"/>
      <c r="R773" s="217"/>
      <c r="S773" s="225"/>
      <c r="T773" s="225"/>
      <c r="U773" s="241"/>
      <c r="V773" s="275"/>
      <c r="W773" s="276"/>
      <c r="X773" s="276"/>
      <c r="Y773" s="276"/>
      <c r="Z773" s="276"/>
      <c r="AB773" s="278"/>
    </row>
    <row r="774" spans="1:28" s="277" customFormat="1" ht="20">
      <c r="A774" s="216"/>
      <c r="B774" s="217"/>
      <c r="C774" s="221"/>
      <c r="D774" s="283"/>
      <c r="E774" s="217"/>
      <c r="F774" s="217"/>
      <c r="G774" s="217"/>
      <c r="H774" s="218"/>
      <c r="I774" s="219"/>
      <c r="J774" s="219"/>
      <c r="K774" s="273"/>
      <c r="L774" s="273"/>
      <c r="M774" s="273"/>
      <c r="N774" s="273"/>
      <c r="O774" s="273"/>
      <c r="P774" s="220"/>
      <c r="Q774" s="274"/>
      <c r="R774" s="217"/>
      <c r="S774" s="225"/>
      <c r="T774" s="225"/>
      <c r="U774" s="241"/>
      <c r="V774" s="275"/>
      <c r="W774" s="276"/>
      <c r="X774" s="276"/>
      <c r="Y774" s="276"/>
      <c r="Z774" s="276"/>
      <c r="AB774" s="278"/>
    </row>
    <row r="775" spans="1:28" s="277" customFormat="1" ht="20">
      <c r="A775" s="216"/>
      <c r="B775" s="217"/>
      <c r="C775" s="221"/>
      <c r="D775" s="283"/>
      <c r="E775" s="217"/>
      <c r="F775" s="217"/>
      <c r="G775" s="217"/>
      <c r="H775" s="218"/>
      <c r="I775" s="219"/>
      <c r="J775" s="219"/>
      <c r="K775" s="273"/>
      <c r="L775" s="273"/>
      <c r="M775" s="273"/>
      <c r="N775" s="273"/>
      <c r="O775" s="273"/>
      <c r="P775" s="220"/>
      <c r="Q775" s="274"/>
      <c r="R775" s="217"/>
      <c r="S775" s="225"/>
      <c r="T775" s="225"/>
      <c r="U775" s="241"/>
      <c r="V775" s="275"/>
      <c r="W775" s="276"/>
      <c r="X775" s="276"/>
      <c r="Y775" s="276"/>
      <c r="Z775" s="276"/>
      <c r="AB775" s="278"/>
    </row>
    <row r="776" spans="1:28" s="277" customFormat="1" ht="20">
      <c r="A776" s="216"/>
      <c r="B776" s="217"/>
      <c r="C776" s="221"/>
      <c r="D776" s="283"/>
      <c r="E776" s="217"/>
      <c r="F776" s="217"/>
      <c r="G776" s="217"/>
      <c r="H776" s="218"/>
      <c r="I776" s="219"/>
      <c r="J776" s="219"/>
      <c r="K776" s="273"/>
      <c r="L776" s="273"/>
      <c r="M776" s="273"/>
      <c r="N776" s="273"/>
      <c r="O776" s="273"/>
      <c r="P776" s="220"/>
      <c r="Q776" s="274"/>
      <c r="R776" s="217"/>
      <c r="S776" s="225"/>
      <c r="T776" s="225"/>
      <c r="U776" s="241"/>
      <c r="V776" s="275"/>
      <c r="W776" s="276"/>
      <c r="X776" s="276"/>
      <c r="Y776" s="276"/>
      <c r="Z776" s="276"/>
      <c r="AB776" s="278"/>
    </row>
    <row r="777" spans="1:28" s="277" customFormat="1" ht="20">
      <c r="A777" s="216"/>
      <c r="B777" s="217"/>
      <c r="C777" s="221"/>
      <c r="D777" s="283"/>
      <c r="E777" s="217"/>
      <c r="F777" s="217"/>
      <c r="G777" s="217"/>
      <c r="H777" s="218"/>
      <c r="I777" s="219"/>
      <c r="J777" s="219"/>
      <c r="K777" s="273"/>
      <c r="L777" s="273"/>
      <c r="M777" s="273"/>
      <c r="N777" s="273"/>
      <c r="O777" s="273"/>
      <c r="P777" s="220"/>
      <c r="Q777" s="274"/>
      <c r="R777" s="217"/>
      <c r="S777" s="225"/>
      <c r="T777" s="225"/>
      <c r="U777" s="241"/>
      <c r="V777" s="275"/>
      <c r="W777" s="276"/>
      <c r="X777" s="276"/>
      <c r="Y777" s="276"/>
      <c r="Z777" s="276"/>
      <c r="AB777" s="278"/>
    </row>
    <row r="778" spans="1:28" s="277" customFormat="1" ht="20">
      <c r="A778" s="216"/>
      <c r="B778" s="217"/>
      <c r="C778" s="221"/>
      <c r="D778" s="283"/>
      <c r="E778" s="217"/>
      <c r="F778" s="217"/>
      <c r="G778" s="217"/>
      <c r="H778" s="218"/>
      <c r="I778" s="219"/>
      <c r="J778" s="219"/>
      <c r="K778" s="273"/>
      <c r="L778" s="273"/>
      <c r="M778" s="273"/>
      <c r="N778" s="273"/>
      <c r="O778" s="273"/>
      <c r="P778" s="220"/>
      <c r="Q778" s="274"/>
      <c r="R778" s="217"/>
      <c r="S778" s="225"/>
      <c r="T778" s="225"/>
      <c r="U778" s="241"/>
      <c r="V778" s="275"/>
      <c r="W778" s="276"/>
      <c r="X778" s="276"/>
      <c r="Y778" s="276"/>
      <c r="Z778" s="276"/>
      <c r="AB778" s="278"/>
    </row>
    <row r="779" spans="1:28" s="277" customFormat="1" ht="20">
      <c r="A779" s="216"/>
      <c r="B779" s="217"/>
      <c r="C779" s="221"/>
      <c r="D779" s="283"/>
      <c r="E779" s="217"/>
      <c r="F779" s="217"/>
      <c r="G779" s="217"/>
      <c r="H779" s="218"/>
      <c r="I779" s="219"/>
      <c r="J779" s="219"/>
      <c r="K779" s="273"/>
      <c r="L779" s="273"/>
      <c r="M779" s="273"/>
      <c r="N779" s="273"/>
      <c r="O779" s="273"/>
      <c r="P779" s="220"/>
      <c r="Q779" s="274"/>
      <c r="R779" s="217"/>
      <c r="S779" s="225"/>
      <c r="T779" s="225"/>
      <c r="U779" s="241"/>
      <c r="V779" s="275"/>
      <c r="W779" s="276"/>
      <c r="X779" s="276"/>
      <c r="Y779" s="276"/>
      <c r="Z779" s="276"/>
      <c r="AB779" s="278"/>
    </row>
    <row r="780" spans="1:28" s="277" customFormat="1" ht="20">
      <c r="A780" s="216"/>
      <c r="B780" s="217"/>
      <c r="C780" s="221"/>
      <c r="D780" s="283"/>
      <c r="E780" s="217"/>
      <c r="F780" s="217"/>
      <c r="G780" s="217"/>
      <c r="H780" s="218"/>
      <c r="I780" s="219"/>
      <c r="J780" s="219"/>
      <c r="K780" s="273"/>
      <c r="L780" s="273"/>
      <c r="M780" s="273"/>
      <c r="N780" s="273"/>
      <c r="O780" s="273"/>
      <c r="P780" s="220"/>
      <c r="Q780" s="274"/>
      <c r="R780" s="217"/>
      <c r="S780" s="225"/>
      <c r="T780" s="225"/>
      <c r="U780" s="241"/>
      <c r="V780" s="275"/>
      <c r="W780" s="276"/>
      <c r="X780" s="276"/>
      <c r="Y780" s="276"/>
      <c r="Z780" s="276"/>
      <c r="AB780" s="278"/>
    </row>
    <row r="781" spans="1:28" s="277" customFormat="1" ht="20">
      <c r="A781" s="216"/>
      <c r="B781" s="217"/>
      <c r="C781" s="221"/>
      <c r="D781" s="283"/>
      <c r="E781" s="217"/>
      <c r="F781" s="217"/>
      <c r="G781" s="217"/>
      <c r="H781" s="218"/>
      <c r="I781" s="219"/>
      <c r="J781" s="219"/>
      <c r="K781" s="273"/>
      <c r="L781" s="273"/>
      <c r="M781" s="273"/>
      <c r="N781" s="273"/>
      <c r="O781" s="273"/>
      <c r="P781" s="220"/>
      <c r="Q781" s="274"/>
      <c r="R781" s="217"/>
      <c r="S781" s="225"/>
      <c r="T781" s="225"/>
      <c r="U781" s="241"/>
      <c r="V781" s="275"/>
      <c r="W781" s="276"/>
      <c r="X781" s="276"/>
      <c r="Y781" s="276"/>
      <c r="Z781" s="276"/>
      <c r="AB781" s="278"/>
    </row>
    <row r="782" spans="1:28" s="277" customFormat="1" ht="20">
      <c r="A782" s="216"/>
      <c r="B782" s="217"/>
      <c r="C782" s="221"/>
      <c r="D782" s="283"/>
      <c r="E782" s="217"/>
      <c r="F782" s="217"/>
      <c r="G782" s="217"/>
      <c r="H782" s="218"/>
      <c r="I782" s="219"/>
      <c r="J782" s="219"/>
      <c r="K782" s="273"/>
      <c r="L782" s="273"/>
      <c r="M782" s="273"/>
      <c r="N782" s="273"/>
      <c r="O782" s="273"/>
      <c r="P782" s="220"/>
      <c r="Q782" s="274"/>
      <c r="R782" s="217"/>
      <c r="S782" s="225"/>
      <c r="T782" s="225"/>
      <c r="U782" s="241"/>
      <c r="V782" s="275"/>
      <c r="W782" s="276"/>
      <c r="X782" s="276"/>
      <c r="Y782" s="276"/>
      <c r="Z782" s="276"/>
      <c r="AB782" s="278"/>
    </row>
    <row r="783" spans="1:28" s="277" customFormat="1" ht="20">
      <c r="A783" s="216"/>
      <c r="B783" s="217"/>
      <c r="C783" s="221"/>
      <c r="D783" s="283"/>
      <c r="E783" s="217"/>
      <c r="F783" s="217"/>
      <c r="G783" s="217"/>
      <c r="H783" s="218"/>
      <c r="I783" s="219"/>
      <c r="J783" s="219"/>
      <c r="K783" s="273"/>
      <c r="L783" s="273"/>
      <c r="M783" s="273"/>
      <c r="N783" s="273"/>
      <c r="O783" s="273"/>
      <c r="P783" s="220"/>
      <c r="Q783" s="274"/>
      <c r="R783" s="217"/>
      <c r="S783" s="225"/>
      <c r="T783" s="225"/>
      <c r="U783" s="241"/>
      <c r="V783" s="275"/>
      <c r="W783" s="276"/>
      <c r="X783" s="276"/>
      <c r="Y783" s="276"/>
      <c r="Z783" s="276"/>
      <c r="AB783" s="278"/>
    </row>
    <row r="784" spans="1:28" s="277" customFormat="1" ht="20">
      <c r="A784" s="216"/>
      <c r="B784" s="217"/>
      <c r="C784" s="221"/>
      <c r="D784" s="283"/>
      <c r="E784" s="217"/>
      <c r="F784" s="217"/>
      <c r="G784" s="217"/>
      <c r="H784" s="218"/>
      <c r="I784" s="219"/>
      <c r="J784" s="219"/>
      <c r="K784" s="273"/>
      <c r="L784" s="273"/>
      <c r="M784" s="273"/>
      <c r="N784" s="273"/>
      <c r="O784" s="273"/>
      <c r="P784" s="220"/>
      <c r="Q784" s="274"/>
      <c r="R784" s="217"/>
      <c r="S784" s="225"/>
      <c r="T784" s="225"/>
      <c r="U784" s="241"/>
      <c r="V784" s="275"/>
      <c r="W784" s="276"/>
      <c r="X784" s="276"/>
      <c r="Y784" s="276"/>
      <c r="Z784" s="276"/>
      <c r="AB784" s="278"/>
    </row>
    <row r="785" spans="1:28" s="277" customFormat="1" ht="20">
      <c r="A785" s="216"/>
      <c r="B785" s="217"/>
      <c r="C785" s="221"/>
      <c r="D785" s="283"/>
      <c r="E785" s="217"/>
      <c r="F785" s="217"/>
      <c r="G785" s="217"/>
      <c r="H785" s="218"/>
      <c r="I785" s="219"/>
      <c r="J785" s="219"/>
      <c r="K785" s="273"/>
      <c r="L785" s="273"/>
      <c r="M785" s="273"/>
      <c r="N785" s="273"/>
      <c r="O785" s="273"/>
      <c r="P785" s="220"/>
      <c r="Q785" s="274"/>
      <c r="R785" s="217"/>
      <c r="S785" s="225"/>
      <c r="T785" s="225"/>
      <c r="U785" s="241"/>
      <c r="V785" s="275"/>
      <c r="W785" s="276"/>
      <c r="X785" s="276"/>
      <c r="Y785" s="276"/>
      <c r="Z785" s="276"/>
      <c r="AB785" s="278"/>
    </row>
    <row r="786" spans="1:28" s="277" customFormat="1" ht="20">
      <c r="A786" s="216"/>
      <c r="B786" s="217"/>
      <c r="C786" s="221"/>
      <c r="D786" s="283"/>
      <c r="E786" s="217"/>
      <c r="F786" s="217"/>
      <c r="G786" s="217"/>
      <c r="H786" s="218"/>
      <c r="I786" s="219"/>
      <c r="J786" s="219"/>
      <c r="K786" s="273"/>
      <c r="L786" s="273"/>
      <c r="M786" s="273"/>
      <c r="N786" s="273"/>
      <c r="O786" s="273"/>
      <c r="P786" s="220"/>
      <c r="Q786" s="274"/>
      <c r="R786" s="217"/>
      <c r="S786" s="225"/>
      <c r="T786" s="225"/>
      <c r="U786" s="241"/>
      <c r="V786" s="275"/>
      <c r="W786" s="276"/>
      <c r="X786" s="276"/>
      <c r="Y786" s="276"/>
      <c r="Z786" s="276"/>
      <c r="AB786" s="278"/>
    </row>
    <row r="787" spans="1:28" s="277" customFormat="1" ht="20">
      <c r="A787" s="216"/>
      <c r="B787" s="217"/>
      <c r="C787" s="221"/>
      <c r="D787" s="283"/>
      <c r="E787" s="217"/>
      <c r="F787" s="217"/>
      <c r="G787" s="217"/>
      <c r="H787" s="218"/>
      <c r="I787" s="219"/>
      <c r="J787" s="219"/>
      <c r="K787" s="273"/>
      <c r="L787" s="273"/>
      <c r="M787" s="273"/>
      <c r="N787" s="273"/>
      <c r="O787" s="273"/>
      <c r="P787" s="220"/>
      <c r="Q787" s="274"/>
      <c r="R787" s="217"/>
      <c r="S787" s="225"/>
      <c r="T787" s="225"/>
      <c r="U787" s="241"/>
      <c r="V787" s="275"/>
      <c r="W787" s="276"/>
      <c r="X787" s="276"/>
      <c r="Y787" s="276"/>
      <c r="Z787" s="276"/>
      <c r="AB787" s="278"/>
    </row>
    <row r="788" spans="1:28" s="277" customFormat="1" ht="20">
      <c r="A788" s="216"/>
      <c r="B788" s="217"/>
      <c r="C788" s="221"/>
      <c r="D788" s="283"/>
      <c r="E788" s="217"/>
      <c r="F788" s="217"/>
      <c r="G788" s="217"/>
      <c r="H788" s="218"/>
      <c r="I788" s="219"/>
      <c r="J788" s="219"/>
      <c r="K788" s="273"/>
      <c r="L788" s="273"/>
      <c r="M788" s="273"/>
      <c r="N788" s="273"/>
      <c r="O788" s="273"/>
      <c r="P788" s="220"/>
      <c r="Q788" s="274"/>
      <c r="R788" s="217"/>
      <c r="S788" s="225"/>
      <c r="T788" s="225"/>
      <c r="U788" s="241"/>
      <c r="V788" s="275"/>
      <c r="W788" s="276"/>
      <c r="X788" s="276"/>
      <c r="Y788" s="276"/>
      <c r="Z788" s="276"/>
      <c r="AB788" s="278"/>
    </row>
    <row r="789" spans="1:28" s="277" customFormat="1" ht="20">
      <c r="A789" s="216"/>
      <c r="B789" s="217"/>
      <c r="C789" s="221"/>
      <c r="D789" s="283"/>
      <c r="E789" s="217"/>
      <c r="F789" s="217"/>
      <c r="G789" s="217"/>
      <c r="H789" s="218"/>
      <c r="I789" s="219"/>
      <c r="J789" s="219"/>
      <c r="K789" s="273"/>
      <c r="L789" s="273"/>
      <c r="M789" s="273"/>
      <c r="N789" s="273"/>
      <c r="O789" s="273"/>
      <c r="P789" s="220"/>
      <c r="Q789" s="274"/>
      <c r="R789" s="217"/>
      <c r="S789" s="225"/>
      <c r="T789" s="225"/>
      <c r="U789" s="241"/>
      <c r="V789" s="275"/>
      <c r="W789" s="276"/>
      <c r="X789" s="276"/>
      <c r="Y789" s="276"/>
      <c r="Z789" s="276"/>
      <c r="AB789" s="278"/>
    </row>
    <row r="790" spans="1:28" s="277" customFormat="1" ht="20">
      <c r="A790" s="216"/>
      <c r="B790" s="217"/>
      <c r="C790" s="221"/>
      <c r="D790" s="283"/>
      <c r="E790" s="217"/>
      <c r="F790" s="217"/>
      <c r="G790" s="217"/>
      <c r="H790" s="218"/>
      <c r="I790" s="219"/>
      <c r="J790" s="219"/>
      <c r="K790" s="273"/>
      <c r="L790" s="273"/>
      <c r="M790" s="273"/>
      <c r="N790" s="273"/>
      <c r="O790" s="273"/>
      <c r="P790" s="220"/>
      <c r="Q790" s="274"/>
      <c r="R790" s="217"/>
      <c r="S790" s="225"/>
      <c r="T790" s="225"/>
      <c r="U790" s="241"/>
      <c r="V790" s="275"/>
      <c r="W790" s="276"/>
      <c r="X790" s="276"/>
      <c r="Y790" s="276"/>
      <c r="Z790" s="276"/>
      <c r="AB790" s="278"/>
    </row>
    <row r="791" spans="1:28" s="277" customFormat="1" ht="20">
      <c r="A791" s="216"/>
      <c r="B791" s="217"/>
      <c r="C791" s="221"/>
      <c r="D791" s="283"/>
      <c r="E791" s="217"/>
      <c r="F791" s="217"/>
      <c r="G791" s="217"/>
      <c r="H791" s="218"/>
      <c r="I791" s="219"/>
      <c r="J791" s="219"/>
      <c r="K791" s="273"/>
      <c r="L791" s="273"/>
      <c r="M791" s="273"/>
      <c r="N791" s="273"/>
      <c r="O791" s="273"/>
      <c r="P791" s="220"/>
      <c r="Q791" s="274"/>
      <c r="R791" s="217"/>
      <c r="S791" s="225"/>
      <c r="T791" s="225"/>
      <c r="U791" s="241"/>
      <c r="V791" s="275"/>
      <c r="W791" s="276"/>
      <c r="X791" s="276"/>
      <c r="Y791" s="276"/>
      <c r="Z791" s="276"/>
      <c r="AB791" s="278"/>
    </row>
    <row r="792" spans="1:28" s="277" customFormat="1" ht="20">
      <c r="A792" s="216"/>
      <c r="B792" s="217"/>
      <c r="C792" s="221"/>
      <c r="D792" s="283"/>
      <c r="E792" s="217"/>
      <c r="F792" s="217"/>
      <c r="G792" s="217"/>
      <c r="H792" s="218"/>
      <c r="I792" s="219"/>
      <c r="J792" s="219"/>
      <c r="K792" s="273"/>
      <c r="L792" s="273"/>
      <c r="M792" s="273"/>
      <c r="N792" s="273"/>
      <c r="O792" s="273"/>
      <c r="P792" s="220"/>
      <c r="Q792" s="274"/>
      <c r="R792" s="217"/>
      <c r="S792" s="225"/>
      <c r="T792" s="225"/>
      <c r="U792" s="241"/>
      <c r="V792" s="275"/>
      <c r="W792" s="276"/>
      <c r="X792" s="276"/>
      <c r="Y792" s="276"/>
      <c r="Z792" s="276"/>
      <c r="AB792" s="278"/>
    </row>
    <row r="793" spans="1:28" s="277" customFormat="1" ht="20">
      <c r="A793" s="216"/>
      <c r="B793" s="217"/>
      <c r="C793" s="221"/>
      <c r="D793" s="283"/>
      <c r="E793" s="217"/>
      <c r="F793" s="217"/>
      <c r="G793" s="217"/>
      <c r="H793" s="218"/>
      <c r="I793" s="219"/>
      <c r="J793" s="219"/>
      <c r="K793" s="273"/>
      <c r="L793" s="273"/>
      <c r="M793" s="273"/>
      <c r="N793" s="273"/>
      <c r="O793" s="273"/>
      <c r="P793" s="220"/>
      <c r="Q793" s="274"/>
      <c r="R793" s="217"/>
      <c r="S793" s="225"/>
      <c r="T793" s="225"/>
      <c r="U793" s="241"/>
      <c r="V793" s="275"/>
      <c r="W793" s="276"/>
      <c r="X793" s="276"/>
      <c r="Y793" s="276"/>
      <c r="Z793" s="276"/>
      <c r="AB793" s="278"/>
    </row>
    <row r="794" spans="1:28" s="277" customFormat="1" ht="20">
      <c r="A794" s="216"/>
      <c r="B794" s="217"/>
      <c r="C794" s="221"/>
      <c r="D794" s="283"/>
      <c r="E794" s="217"/>
      <c r="F794" s="217"/>
      <c r="G794" s="217"/>
      <c r="H794" s="218"/>
      <c r="I794" s="219"/>
      <c r="J794" s="219"/>
      <c r="K794" s="273"/>
      <c r="L794" s="273"/>
      <c r="M794" s="273"/>
      <c r="N794" s="273"/>
      <c r="O794" s="273"/>
      <c r="P794" s="220"/>
      <c r="Q794" s="274"/>
      <c r="R794" s="217"/>
      <c r="S794" s="225"/>
      <c r="T794" s="225"/>
      <c r="U794" s="241"/>
      <c r="V794" s="275"/>
      <c r="W794" s="276"/>
      <c r="X794" s="276"/>
      <c r="Y794" s="276"/>
      <c r="Z794" s="276"/>
      <c r="AB794" s="278"/>
    </row>
    <row r="795" spans="1:28" s="277" customFormat="1" ht="20">
      <c r="A795" s="216"/>
      <c r="B795" s="217"/>
      <c r="C795" s="221"/>
      <c r="D795" s="283"/>
      <c r="E795" s="217"/>
      <c r="F795" s="217"/>
      <c r="G795" s="217"/>
      <c r="H795" s="218"/>
      <c r="I795" s="219"/>
      <c r="J795" s="219"/>
      <c r="K795" s="273"/>
      <c r="L795" s="273"/>
      <c r="M795" s="273"/>
      <c r="N795" s="273"/>
      <c r="O795" s="273"/>
      <c r="P795" s="220"/>
      <c r="Q795" s="274"/>
      <c r="R795" s="217"/>
      <c r="S795" s="225"/>
      <c r="T795" s="225"/>
      <c r="U795" s="241"/>
      <c r="V795" s="275"/>
      <c r="W795" s="276"/>
      <c r="X795" s="276"/>
      <c r="Y795" s="276"/>
      <c r="Z795" s="276"/>
      <c r="AB795" s="278"/>
    </row>
    <row r="796" spans="1:28" s="277" customFormat="1" ht="20">
      <c r="A796" s="216"/>
      <c r="B796" s="217"/>
      <c r="C796" s="221"/>
      <c r="D796" s="283"/>
      <c r="E796" s="217"/>
      <c r="F796" s="217"/>
      <c r="G796" s="217"/>
      <c r="H796" s="218"/>
      <c r="I796" s="219"/>
      <c r="J796" s="219"/>
      <c r="K796" s="273"/>
      <c r="L796" s="273"/>
      <c r="M796" s="273"/>
      <c r="N796" s="273"/>
      <c r="O796" s="273"/>
      <c r="P796" s="220"/>
      <c r="Q796" s="274"/>
      <c r="R796" s="217"/>
      <c r="S796" s="225"/>
      <c r="T796" s="225"/>
      <c r="U796" s="241"/>
      <c r="V796" s="275"/>
      <c r="W796" s="276"/>
      <c r="X796" s="276"/>
      <c r="Y796" s="276"/>
      <c r="Z796" s="276"/>
      <c r="AB796" s="278"/>
    </row>
    <row r="797" spans="1:28" s="277" customFormat="1" ht="20">
      <c r="A797" s="216"/>
      <c r="B797" s="217"/>
      <c r="C797" s="221"/>
      <c r="D797" s="283"/>
      <c r="E797" s="217"/>
      <c r="F797" s="217"/>
      <c r="G797" s="217"/>
      <c r="H797" s="218"/>
      <c r="I797" s="219"/>
      <c r="J797" s="219"/>
      <c r="K797" s="273"/>
      <c r="L797" s="273"/>
      <c r="M797" s="273"/>
      <c r="N797" s="273"/>
      <c r="O797" s="273"/>
      <c r="P797" s="220"/>
      <c r="Q797" s="274"/>
      <c r="R797" s="217"/>
      <c r="S797" s="225"/>
      <c r="T797" s="225"/>
      <c r="U797" s="241"/>
      <c r="V797" s="275"/>
      <c r="W797" s="276"/>
      <c r="X797" s="276"/>
      <c r="Y797" s="276"/>
      <c r="Z797" s="276"/>
      <c r="AB797" s="278"/>
    </row>
    <row r="798" spans="1:28" s="277" customFormat="1" ht="20">
      <c r="A798" s="216"/>
      <c r="B798" s="217"/>
      <c r="C798" s="221"/>
      <c r="D798" s="283"/>
      <c r="E798" s="217"/>
      <c r="F798" s="217"/>
      <c r="G798" s="217"/>
      <c r="H798" s="218"/>
      <c r="I798" s="219"/>
      <c r="J798" s="219"/>
      <c r="K798" s="273"/>
      <c r="L798" s="273"/>
      <c r="M798" s="273"/>
      <c r="N798" s="273"/>
      <c r="O798" s="273"/>
      <c r="P798" s="220"/>
      <c r="Q798" s="274"/>
      <c r="R798" s="217"/>
      <c r="S798" s="225"/>
      <c r="T798" s="225"/>
      <c r="U798" s="241"/>
      <c r="V798" s="275"/>
      <c r="W798" s="276"/>
      <c r="X798" s="276"/>
      <c r="Y798" s="276"/>
      <c r="Z798" s="276"/>
      <c r="AB798" s="278"/>
    </row>
    <row r="799" spans="1:28" s="277" customFormat="1" ht="20">
      <c r="A799" s="216"/>
      <c r="B799" s="217"/>
      <c r="C799" s="221"/>
      <c r="D799" s="283"/>
      <c r="E799" s="217"/>
      <c r="F799" s="217"/>
      <c r="G799" s="217"/>
      <c r="H799" s="218"/>
      <c r="I799" s="219"/>
      <c r="J799" s="219"/>
      <c r="K799" s="273"/>
      <c r="L799" s="273"/>
      <c r="M799" s="273"/>
      <c r="N799" s="273"/>
      <c r="O799" s="273"/>
      <c r="P799" s="220"/>
      <c r="Q799" s="274"/>
      <c r="R799" s="217"/>
      <c r="S799" s="225"/>
      <c r="T799" s="225"/>
      <c r="U799" s="241"/>
      <c r="V799" s="275"/>
      <c r="W799" s="276"/>
      <c r="X799" s="276"/>
      <c r="Y799" s="276"/>
      <c r="Z799" s="276"/>
      <c r="AB799" s="278"/>
    </row>
    <row r="800" spans="1:28" s="277" customFormat="1" ht="20">
      <c r="A800" s="216"/>
      <c r="B800" s="217"/>
      <c r="C800" s="221"/>
      <c r="D800" s="283"/>
      <c r="E800" s="217"/>
      <c r="F800" s="217"/>
      <c r="G800" s="217"/>
      <c r="H800" s="218"/>
      <c r="I800" s="219"/>
      <c r="J800" s="219"/>
      <c r="K800" s="273"/>
      <c r="L800" s="273"/>
      <c r="M800" s="273"/>
      <c r="N800" s="273"/>
      <c r="O800" s="273"/>
      <c r="P800" s="220"/>
      <c r="Q800" s="274"/>
      <c r="R800" s="217"/>
      <c r="S800" s="225"/>
      <c r="T800" s="225"/>
      <c r="U800" s="241"/>
      <c r="V800" s="275"/>
      <c r="W800" s="276"/>
      <c r="X800" s="276"/>
      <c r="Y800" s="276"/>
      <c r="Z800" s="276"/>
      <c r="AB800" s="278"/>
    </row>
    <row r="801" spans="1:28" s="277" customFormat="1" ht="20">
      <c r="A801" s="216"/>
      <c r="B801" s="217"/>
      <c r="C801" s="221"/>
      <c r="D801" s="283"/>
      <c r="E801" s="217"/>
      <c r="F801" s="217"/>
      <c r="G801" s="217"/>
      <c r="H801" s="218"/>
      <c r="I801" s="219"/>
      <c r="J801" s="219"/>
      <c r="K801" s="273"/>
      <c r="L801" s="273"/>
      <c r="M801" s="273"/>
      <c r="N801" s="273"/>
      <c r="O801" s="273"/>
      <c r="P801" s="220"/>
      <c r="Q801" s="274"/>
      <c r="R801" s="217"/>
      <c r="S801" s="225"/>
      <c r="T801" s="225"/>
      <c r="U801" s="241"/>
      <c r="V801" s="275"/>
      <c r="W801" s="276"/>
      <c r="X801" s="276"/>
      <c r="Y801" s="276"/>
      <c r="Z801" s="276"/>
      <c r="AB801" s="278"/>
    </row>
    <row r="802" spans="1:28" s="277" customFormat="1" ht="20">
      <c r="A802" s="216"/>
      <c r="B802" s="217"/>
      <c r="C802" s="221"/>
      <c r="D802" s="283"/>
      <c r="E802" s="217"/>
      <c r="F802" s="217"/>
      <c r="G802" s="217"/>
      <c r="H802" s="218"/>
      <c r="I802" s="219"/>
      <c r="J802" s="219"/>
      <c r="K802" s="273"/>
      <c r="L802" s="273"/>
      <c r="M802" s="273"/>
      <c r="N802" s="273"/>
      <c r="O802" s="273"/>
      <c r="P802" s="220"/>
      <c r="Q802" s="274"/>
      <c r="R802" s="217"/>
      <c r="S802" s="225"/>
      <c r="T802" s="225"/>
      <c r="U802" s="241"/>
      <c r="V802" s="275"/>
      <c r="W802" s="276"/>
      <c r="X802" s="276"/>
      <c r="Y802" s="276"/>
      <c r="Z802" s="276"/>
      <c r="AB802" s="278"/>
    </row>
    <row r="803" spans="1:28" s="277" customFormat="1" ht="20">
      <c r="A803" s="216"/>
      <c r="B803" s="217"/>
      <c r="C803" s="221"/>
      <c r="D803" s="283"/>
      <c r="E803" s="217"/>
      <c r="F803" s="217"/>
      <c r="G803" s="217"/>
      <c r="H803" s="218"/>
      <c r="I803" s="219"/>
      <c r="J803" s="219"/>
      <c r="K803" s="273"/>
      <c r="L803" s="273"/>
      <c r="M803" s="273"/>
      <c r="N803" s="273"/>
      <c r="O803" s="273"/>
      <c r="P803" s="220"/>
      <c r="Q803" s="274"/>
      <c r="R803" s="217"/>
      <c r="S803" s="225"/>
      <c r="T803" s="225"/>
      <c r="U803" s="241"/>
      <c r="V803" s="275"/>
      <c r="W803" s="276"/>
      <c r="X803" s="276"/>
      <c r="Y803" s="276"/>
      <c r="Z803" s="276"/>
      <c r="AB803" s="278"/>
    </row>
    <row r="804" spans="1:28" s="277" customFormat="1" ht="20">
      <c r="A804" s="216"/>
      <c r="B804" s="217"/>
      <c r="C804" s="221"/>
      <c r="D804" s="283"/>
      <c r="E804" s="217"/>
      <c r="F804" s="217"/>
      <c r="G804" s="217"/>
      <c r="H804" s="218"/>
      <c r="I804" s="219"/>
      <c r="J804" s="219"/>
      <c r="K804" s="273"/>
      <c r="L804" s="273"/>
      <c r="M804" s="273"/>
      <c r="N804" s="273"/>
      <c r="O804" s="273"/>
      <c r="P804" s="220"/>
      <c r="Q804" s="274"/>
      <c r="R804" s="217"/>
      <c r="S804" s="225"/>
      <c r="T804" s="225"/>
      <c r="U804" s="241"/>
      <c r="V804" s="275"/>
      <c r="W804" s="276"/>
      <c r="X804" s="276"/>
      <c r="Y804" s="276"/>
      <c r="Z804" s="276"/>
      <c r="AB804" s="278"/>
    </row>
    <row r="805" spans="1:28" s="277" customFormat="1" ht="20">
      <c r="A805" s="216"/>
      <c r="B805" s="217"/>
      <c r="C805" s="221"/>
      <c r="D805" s="283"/>
      <c r="E805" s="217"/>
      <c r="F805" s="217"/>
      <c r="G805" s="217"/>
      <c r="H805" s="218"/>
      <c r="I805" s="219"/>
      <c r="J805" s="219"/>
      <c r="K805" s="273"/>
      <c r="L805" s="273"/>
      <c r="M805" s="273"/>
      <c r="N805" s="273"/>
      <c r="O805" s="273"/>
      <c r="P805" s="220"/>
      <c r="Q805" s="274"/>
      <c r="R805" s="217"/>
      <c r="S805" s="225"/>
      <c r="T805" s="225"/>
      <c r="U805" s="241"/>
      <c r="V805" s="275"/>
      <c r="W805" s="276"/>
      <c r="X805" s="276"/>
      <c r="Y805" s="276"/>
      <c r="Z805" s="276"/>
      <c r="AB805" s="278"/>
    </row>
    <row r="806" spans="1:28" s="277" customFormat="1" ht="20">
      <c r="A806" s="216"/>
      <c r="B806" s="217"/>
      <c r="C806" s="221"/>
      <c r="D806" s="283"/>
      <c r="E806" s="217"/>
      <c r="F806" s="217"/>
      <c r="G806" s="217"/>
      <c r="H806" s="218"/>
      <c r="I806" s="219"/>
      <c r="J806" s="219"/>
      <c r="K806" s="273"/>
      <c r="L806" s="273"/>
      <c r="M806" s="273"/>
      <c r="N806" s="273"/>
      <c r="O806" s="273"/>
      <c r="P806" s="220"/>
      <c r="Q806" s="274"/>
      <c r="R806" s="217"/>
      <c r="S806" s="225"/>
      <c r="T806" s="225"/>
      <c r="U806" s="241"/>
      <c r="V806" s="275"/>
      <c r="W806" s="276"/>
      <c r="X806" s="276"/>
      <c r="Y806" s="276"/>
      <c r="Z806" s="276"/>
      <c r="AB806" s="278"/>
    </row>
    <row r="807" spans="1:28" s="277" customFormat="1" ht="20">
      <c r="A807" s="216"/>
      <c r="B807" s="217"/>
      <c r="C807" s="221"/>
      <c r="D807" s="283"/>
      <c r="E807" s="217"/>
      <c r="F807" s="217"/>
      <c r="G807" s="217"/>
      <c r="H807" s="218"/>
      <c r="I807" s="219"/>
      <c r="J807" s="219"/>
      <c r="K807" s="273"/>
      <c r="L807" s="273"/>
      <c r="M807" s="273"/>
      <c r="N807" s="273"/>
      <c r="O807" s="273"/>
      <c r="P807" s="220"/>
      <c r="Q807" s="274"/>
      <c r="R807" s="217"/>
      <c r="S807" s="225"/>
      <c r="T807" s="225"/>
      <c r="U807" s="241"/>
      <c r="V807" s="275"/>
      <c r="W807" s="276"/>
      <c r="X807" s="276"/>
      <c r="Y807" s="276"/>
      <c r="Z807" s="276"/>
      <c r="AB807" s="278"/>
    </row>
    <row r="808" spans="1:28" s="277" customFormat="1" ht="20">
      <c r="A808" s="216"/>
      <c r="B808" s="217"/>
      <c r="C808" s="221"/>
      <c r="D808" s="283"/>
      <c r="E808" s="217"/>
      <c r="F808" s="217"/>
      <c r="G808" s="217"/>
      <c r="H808" s="218"/>
      <c r="I808" s="219"/>
      <c r="J808" s="219"/>
      <c r="K808" s="273"/>
      <c r="L808" s="273"/>
      <c r="M808" s="273"/>
      <c r="N808" s="273"/>
      <c r="O808" s="273"/>
      <c r="P808" s="220"/>
      <c r="Q808" s="274"/>
      <c r="R808" s="217"/>
      <c r="S808" s="225"/>
      <c r="T808" s="225"/>
      <c r="U808" s="241"/>
      <c r="V808" s="275"/>
      <c r="W808" s="276"/>
      <c r="X808" s="276"/>
      <c r="Y808" s="276"/>
      <c r="Z808" s="276"/>
      <c r="AB808" s="278"/>
    </row>
    <row r="809" spans="1:28" s="277" customFormat="1" ht="20">
      <c r="A809" s="216"/>
      <c r="B809" s="217"/>
      <c r="C809" s="221"/>
      <c r="D809" s="283"/>
      <c r="E809" s="217"/>
      <c r="F809" s="217"/>
      <c r="G809" s="217"/>
      <c r="H809" s="218"/>
      <c r="I809" s="219"/>
      <c r="J809" s="219"/>
      <c r="K809" s="273"/>
      <c r="L809" s="273"/>
      <c r="M809" s="273"/>
      <c r="N809" s="273"/>
      <c r="O809" s="273"/>
      <c r="P809" s="220"/>
      <c r="Q809" s="274"/>
      <c r="R809" s="217"/>
      <c r="S809" s="225"/>
      <c r="T809" s="225"/>
      <c r="U809" s="241"/>
      <c r="V809" s="275"/>
      <c r="W809" s="276"/>
      <c r="X809" s="276"/>
      <c r="Y809" s="276"/>
      <c r="Z809" s="276"/>
      <c r="AB809" s="278"/>
    </row>
    <row r="810" spans="1:28" s="277" customFormat="1" ht="20">
      <c r="A810" s="216"/>
      <c r="B810" s="217"/>
      <c r="C810" s="221"/>
      <c r="D810" s="283"/>
      <c r="E810" s="217"/>
      <c r="F810" s="217"/>
      <c r="G810" s="217"/>
      <c r="H810" s="218"/>
      <c r="I810" s="219"/>
      <c r="J810" s="219"/>
      <c r="K810" s="273"/>
      <c r="L810" s="273"/>
      <c r="M810" s="273"/>
      <c r="N810" s="273"/>
      <c r="O810" s="273"/>
      <c r="P810" s="220"/>
      <c r="Q810" s="274"/>
      <c r="R810" s="217"/>
      <c r="S810" s="225"/>
      <c r="T810" s="225"/>
      <c r="U810" s="241"/>
      <c r="V810" s="275"/>
      <c r="W810" s="276"/>
      <c r="X810" s="276"/>
      <c r="Y810" s="276"/>
      <c r="Z810" s="276"/>
      <c r="AB810" s="278"/>
    </row>
    <row r="811" spans="1:28" s="277" customFormat="1" ht="20">
      <c r="A811" s="216"/>
      <c r="B811" s="217"/>
      <c r="C811" s="221"/>
      <c r="D811" s="283"/>
      <c r="E811" s="217"/>
      <c r="F811" s="217"/>
      <c r="G811" s="217"/>
      <c r="H811" s="218"/>
      <c r="I811" s="219"/>
      <c r="J811" s="219"/>
      <c r="K811" s="273"/>
      <c r="L811" s="273"/>
      <c r="M811" s="273"/>
      <c r="N811" s="273"/>
      <c r="O811" s="273"/>
      <c r="P811" s="220"/>
      <c r="Q811" s="274"/>
      <c r="R811" s="217"/>
      <c r="S811" s="225"/>
      <c r="T811" s="225"/>
      <c r="U811" s="241"/>
      <c r="V811" s="275"/>
      <c r="W811" s="276"/>
      <c r="X811" s="276"/>
      <c r="Y811" s="276"/>
      <c r="Z811" s="276"/>
      <c r="AB811" s="278"/>
    </row>
    <row r="812" spans="1:28" s="277" customFormat="1" ht="20">
      <c r="A812" s="216"/>
      <c r="B812" s="217"/>
      <c r="C812" s="221"/>
      <c r="D812" s="283"/>
      <c r="E812" s="217"/>
      <c r="F812" s="217"/>
      <c r="G812" s="217"/>
      <c r="H812" s="218"/>
      <c r="I812" s="219"/>
      <c r="J812" s="219"/>
      <c r="K812" s="273"/>
      <c r="L812" s="273"/>
      <c r="M812" s="273"/>
      <c r="N812" s="273"/>
      <c r="O812" s="273"/>
      <c r="P812" s="220"/>
      <c r="Q812" s="274"/>
      <c r="R812" s="217"/>
      <c r="S812" s="225"/>
      <c r="T812" s="225"/>
      <c r="U812" s="241"/>
      <c r="V812" s="275"/>
      <c r="W812" s="276"/>
      <c r="X812" s="276"/>
      <c r="Y812" s="276"/>
      <c r="Z812" s="276"/>
      <c r="AB812" s="278"/>
    </row>
    <row r="813" spans="1:28" s="277" customFormat="1" ht="20">
      <c r="A813" s="216"/>
      <c r="B813" s="217"/>
      <c r="C813" s="221"/>
      <c r="D813" s="283"/>
      <c r="E813" s="217"/>
      <c r="F813" s="217"/>
      <c r="G813" s="217"/>
      <c r="H813" s="218"/>
      <c r="I813" s="219"/>
      <c r="J813" s="219"/>
      <c r="K813" s="273"/>
      <c r="L813" s="273"/>
      <c r="M813" s="273"/>
      <c r="N813" s="273"/>
      <c r="O813" s="273"/>
      <c r="P813" s="220"/>
      <c r="Q813" s="274"/>
      <c r="R813" s="217"/>
      <c r="S813" s="225"/>
      <c r="T813" s="225"/>
      <c r="U813" s="241"/>
      <c r="V813" s="275"/>
      <c r="W813" s="276"/>
      <c r="X813" s="276"/>
      <c r="Y813" s="276"/>
      <c r="Z813" s="276"/>
      <c r="AB813" s="278"/>
    </row>
    <row r="814" spans="1:28" s="277" customFormat="1" ht="20">
      <c r="A814" s="216"/>
      <c r="B814" s="217"/>
      <c r="C814" s="221"/>
      <c r="D814" s="283"/>
      <c r="E814" s="217"/>
      <c r="F814" s="217"/>
      <c r="G814" s="217"/>
      <c r="H814" s="218"/>
      <c r="I814" s="219"/>
      <c r="J814" s="219"/>
      <c r="K814" s="273"/>
      <c r="L814" s="273"/>
      <c r="M814" s="273"/>
      <c r="N814" s="273"/>
      <c r="O814" s="273"/>
      <c r="P814" s="220"/>
      <c r="Q814" s="274"/>
      <c r="R814" s="217"/>
      <c r="S814" s="225"/>
      <c r="T814" s="225"/>
      <c r="U814" s="241"/>
      <c r="V814" s="275"/>
      <c r="W814" s="276"/>
      <c r="X814" s="276"/>
      <c r="Y814" s="276"/>
      <c r="Z814" s="276"/>
      <c r="AB814" s="278"/>
    </row>
    <row r="815" spans="1:28" s="277" customFormat="1" ht="20">
      <c r="A815" s="216"/>
      <c r="B815" s="217"/>
      <c r="C815" s="221"/>
      <c r="D815" s="283"/>
      <c r="E815" s="217"/>
      <c r="F815" s="217"/>
      <c r="G815" s="217"/>
      <c r="H815" s="218"/>
      <c r="I815" s="219"/>
      <c r="J815" s="219"/>
      <c r="K815" s="273"/>
      <c r="L815" s="273"/>
      <c r="M815" s="273"/>
      <c r="N815" s="273"/>
      <c r="O815" s="273"/>
      <c r="P815" s="220"/>
      <c r="Q815" s="274"/>
      <c r="R815" s="217"/>
      <c r="S815" s="225"/>
      <c r="T815" s="225"/>
      <c r="U815" s="241"/>
      <c r="V815" s="275"/>
      <c r="W815" s="276"/>
      <c r="X815" s="276"/>
      <c r="Y815" s="276"/>
      <c r="Z815" s="276"/>
      <c r="AB815" s="278"/>
    </row>
    <row r="816" spans="1:28" s="277" customFormat="1" ht="20">
      <c r="A816" s="216"/>
      <c r="B816" s="217"/>
      <c r="C816" s="221"/>
      <c r="D816" s="283"/>
      <c r="E816" s="217"/>
      <c r="F816" s="217"/>
      <c r="G816" s="217"/>
      <c r="H816" s="218"/>
      <c r="I816" s="219"/>
      <c r="J816" s="219"/>
      <c r="K816" s="273"/>
      <c r="L816" s="273"/>
      <c r="M816" s="273"/>
      <c r="N816" s="273"/>
      <c r="O816" s="273"/>
      <c r="P816" s="220"/>
      <c r="Q816" s="274"/>
      <c r="R816" s="217"/>
      <c r="S816" s="225"/>
      <c r="T816" s="225"/>
      <c r="U816" s="241"/>
      <c r="V816" s="275"/>
      <c r="W816" s="276"/>
      <c r="X816" s="276"/>
      <c r="Y816" s="276"/>
      <c r="Z816" s="276"/>
      <c r="AB816" s="278"/>
    </row>
    <row r="817" spans="1:28" s="277" customFormat="1" ht="20">
      <c r="A817" s="216"/>
      <c r="B817" s="217"/>
      <c r="C817" s="221"/>
      <c r="D817" s="283"/>
      <c r="E817" s="217"/>
      <c r="F817" s="217"/>
      <c r="G817" s="217"/>
      <c r="H817" s="218"/>
      <c r="I817" s="219"/>
      <c r="J817" s="219"/>
      <c r="K817" s="273"/>
      <c r="L817" s="273"/>
      <c r="M817" s="273"/>
      <c r="N817" s="273"/>
      <c r="O817" s="273"/>
      <c r="P817" s="220"/>
      <c r="Q817" s="274"/>
      <c r="R817" s="217"/>
      <c r="S817" s="225"/>
      <c r="T817" s="225"/>
      <c r="U817" s="241"/>
      <c r="V817" s="275"/>
      <c r="W817" s="276"/>
      <c r="X817" s="276"/>
      <c r="Y817" s="276"/>
      <c r="Z817" s="276"/>
      <c r="AB817" s="278"/>
    </row>
    <row r="818" spans="1:28" s="277" customFormat="1" ht="20">
      <c r="A818" s="216"/>
      <c r="B818" s="217"/>
      <c r="C818" s="221"/>
      <c r="D818" s="283"/>
      <c r="E818" s="217"/>
      <c r="F818" s="217"/>
      <c r="G818" s="217"/>
      <c r="H818" s="218"/>
      <c r="I818" s="219"/>
      <c r="J818" s="219"/>
      <c r="K818" s="273"/>
      <c r="L818" s="273"/>
      <c r="M818" s="273"/>
      <c r="N818" s="273"/>
      <c r="O818" s="273"/>
      <c r="P818" s="220"/>
      <c r="Q818" s="274"/>
      <c r="R818" s="217"/>
      <c r="S818" s="225"/>
      <c r="T818" s="225"/>
      <c r="U818" s="241"/>
      <c r="V818" s="275"/>
      <c r="W818" s="276"/>
      <c r="X818" s="276"/>
      <c r="Y818" s="276"/>
      <c r="Z818" s="276"/>
      <c r="AB818" s="278"/>
    </row>
    <row r="819" spans="1:28" s="277" customFormat="1" ht="20">
      <c r="A819" s="216"/>
      <c r="B819" s="217"/>
      <c r="C819" s="221"/>
      <c r="D819" s="283"/>
      <c r="E819" s="217"/>
      <c r="F819" s="217"/>
      <c r="G819" s="217"/>
      <c r="H819" s="218"/>
      <c r="I819" s="219"/>
      <c r="J819" s="219"/>
      <c r="K819" s="273"/>
      <c r="L819" s="273"/>
      <c r="M819" s="273"/>
      <c r="N819" s="273"/>
      <c r="O819" s="273"/>
      <c r="P819" s="220"/>
      <c r="Q819" s="274"/>
      <c r="R819" s="217"/>
      <c r="S819" s="225"/>
      <c r="T819" s="225"/>
      <c r="U819" s="241"/>
      <c r="V819" s="275"/>
      <c r="W819" s="276"/>
      <c r="X819" s="276"/>
      <c r="Y819" s="276"/>
      <c r="Z819" s="276"/>
      <c r="AB819" s="278"/>
    </row>
    <row r="820" spans="1:28" s="277" customFormat="1" ht="20">
      <c r="A820" s="216"/>
      <c r="B820" s="217"/>
      <c r="C820" s="221"/>
      <c r="D820" s="283"/>
      <c r="E820" s="217"/>
      <c r="F820" s="217"/>
      <c r="G820" s="217"/>
      <c r="H820" s="218"/>
      <c r="I820" s="219"/>
      <c r="J820" s="219"/>
      <c r="K820" s="273"/>
      <c r="L820" s="273"/>
      <c r="M820" s="273"/>
      <c r="N820" s="273"/>
      <c r="O820" s="273"/>
      <c r="P820" s="220"/>
      <c r="Q820" s="274"/>
      <c r="R820" s="217"/>
      <c r="S820" s="225"/>
      <c r="T820" s="225"/>
      <c r="U820" s="241"/>
      <c r="V820" s="275"/>
      <c r="W820" s="276"/>
      <c r="X820" s="276"/>
      <c r="Y820" s="276"/>
      <c r="Z820" s="276"/>
      <c r="AB820" s="278"/>
    </row>
    <row r="821" spans="1:28" s="277" customFormat="1" ht="20">
      <c r="A821" s="216"/>
      <c r="B821" s="217"/>
      <c r="C821" s="221"/>
      <c r="D821" s="283"/>
      <c r="E821" s="217"/>
      <c r="F821" s="217"/>
      <c r="G821" s="217"/>
      <c r="H821" s="218"/>
      <c r="I821" s="219"/>
      <c r="J821" s="219"/>
      <c r="K821" s="273"/>
      <c r="L821" s="273"/>
      <c r="M821" s="273"/>
      <c r="N821" s="273"/>
      <c r="O821" s="273"/>
      <c r="P821" s="220"/>
      <c r="Q821" s="274"/>
      <c r="R821" s="217"/>
      <c r="S821" s="225"/>
      <c r="T821" s="225"/>
      <c r="U821" s="241"/>
      <c r="V821" s="275"/>
      <c r="W821" s="276"/>
      <c r="X821" s="276"/>
      <c r="Y821" s="276"/>
      <c r="Z821" s="276"/>
      <c r="AB821" s="278"/>
    </row>
    <row r="822" spans="1:28" s="277" customFormat="1" ht="20">
      <c r="A822" s="216"/>
      <c r="B822" s="217"/>
      <c r="C822" s="221"/>
      <c r="D822" s="283"/>
      <c r="E822" s="217"/>
      <c r="F822" s="217"/>
      <c r="G822" s="217"/>
      <c r="H822" s="218"/>
      <c r="I822" s="219"/>
      <c r="J822" s="219"/>
      <c r="K822" s="273"/>
      <c r="L822" s="273"/>
      <c r="M822" s="273"/>
      <c r="N822" s="273"/>
      <c r="O822" s="273"/>
      <c r="P822" s="220"/>
      <c r="Q822" s="274"/>
      <c r="R822" s="217"/>
      <c r="S822" s="225"/>
      <c r="T822" s="225"/>
      <c r="U822" s="241"/>
      <c r="V822" s="275"/>
      <c r="W822" s="276"/>
      <c r="X822" s="276"/>
      <c r="Y822" s="276"/>
      <c r="Z822" s="276"/>
      <c r="AB822" s="278"/>
    </row>
    <row r="823" spans="1:28" s="277" customFormat="1" ht="20">
      <c r="A823" s="216"/>
      <c r="B823" s="217"/>
      <c r="C823" s="221"/>
      <c r="D823" s="283"/>
      <c r="E823" s="217"/>
      <c r="F823" s="217"/>
      <c r="G823" s="217"/>
      <c r="H823" s="218"/>
      <c r="I823" s="219"/>
      <c r="J823" s="219"/>
      <c r="K823" s="273"/>
      <c r="L823" s="273"/>
      <c r="M823" s="273"/>
      <c r="N823" s="273"/>
      <c r="O823" s="273"/>
      <c r="P823" s="220"/>
      <c r="Q823" s="274"/>
      <c r="R823" s="217"/>
      <c r="S823" s="225"/>
      <c r="T823" s="225"/>
      <c r="U823" s="241"/>
      <c r="V823" s="275"/>
      <c r="W823" s="276"/>
      <c r="X823" s="276"/>
      <c r="Y823" s="276"/>
      <c r="Z823" s="276"/>
      <c r="AB823" s="278"/>
    </row>
    <row r="824" spans="1:28" s="277" customFormat="1" ht="20">
      <c r="A824" s="216"/>
      <c r="B824" s="217"/>
      <c r="C824" s="221"/>
      <c r="D824" s="283"/>
      <c r="E824" s="217"/>
      <c r="F824" s="217"/>
      <c r="G824" s="217"/>
      <c r="H824" s="218"/>
      <c r="I824" s="219"/>
      <c r="J824" s="219"/>
      <c r="K824" s="273"/>
      <c r="L824" s="273"/>
      <c r="M824" s="273"/>
      <c r="N824" s="273"/>
      <c r="O824" s="273"/>
      <c r="P824" s="220"/>
      <c r="Q824" s="274"/>
      <c r="R824" s="217"/>
      <c r="S824" s="225"/>
      <c r="T824" s="225"/>
      <c r="U824" s="241"/>
      <c r="V824" s="275"/>
      <c r="W824" s="276"/>
      <c r="X824" s="276"/>
      <c r="Y824" s="276"/>
      <c r="Z824" s="276"/>
      <c r="AB824" s="278"/>
    </row>
    <row r="825" spans="1:28" s="277" customFormat="1" ht="20">
      <c r="A825" s="216"/>
      <c r="B825" s="217"/>
      <c r="C825" s="221"/>
      <c r="D825" s="283"/>
      <c r="E825" s="217"/>
      <c r="F825" s="217"/>
      <c r="G825" s="217"/>
      <c r="H825" s="218"/>
      <c r="I825" s="219"/>
      <c r="J825" s="219"/>
      <c r="K825" s="273"/>
      <c r="L825" s="273"/>
      <c r="M825" s="273"/>
      <c r="N825" s="273"/>
      <c r="O825" s="273"/>
      <c r="P825" s="220"/>
      <c r="Q825" s="274"/>
      <c r="R825" s="217"/>
      <c r="S825" s="225"/>
      <c r="T825" s="225"/>
      <c r="U825" s="241"/>
      <c r="V825" s="275"/>
      <c r="W825" s="276"/>
      <c r="X825" s="276"/>
      <c r="Y825" s="276"/>
      <c r="Z825" s="276"/>
      <c r="AB825" s="278"/>
    </row>
    <row r="826" spans="1:28" s="277" customFormat="1" ht="20">
      <c r="A826" s="216"/>
      <c r="B826" s="217"/>
      <c r="C826" s="221"/>
      <c r="D826" s="283"/>
      <c r="E826" s="217"/>
      <c r="F826" s="217"/>
      <c r="G826" s="217"/>
      <c r="H826" s="218"/>
      <c r="I826" s="219"/>
      <c r="J826" s="219"/>
      <c r="K826" s="273"/>
      <c r="L826" s="273"/>
      <c r="M826" s="273"/>
      <c r="N826" s="273"/>
      <c r="O826" s="273"/>
      <c r="P826" s="220"/>
      <c r="Q826" s="274"/>
      <c r="R826" s="217"/>
      <c r="S826" s="225"/>
      <c r="T826" s="225"/>
      <c r="U826" s="241"/>
      <c r="V826" s="275"/>
      <c r="W826" s="276"/>
      <c r="X826" s="276"/>
      <c r="Y826" s="276"/>
      <c r="Z826" s="276"/>
      <c r="AB826" s="278"/>
    </row>
    <row r="827" spans="1:28" s="277" customFormat="1" ht="20">
      <c r="A827" s="216"/>
      <c r="B827" s="217"/>
      <c r="C827" s="221"/>
      <c r="D827" s="283"/>
      <c r="E827" s="217"/>
      <c r="F827" s="217"/>
      <c r="G827" s="217"/>
      <c r="H827" s="218"/>
      <c r="I827" s="219"/>
      <c r="J827" s="219"/>
      <c r="K827" s="273"/>
      <c r="L827" s="273"/>
      <c r="M827" s="273"/>
      <c r="N827" s="273"/>
      <c r="O827" s="273"/>
      <c r="P827" s="220"/>
      <c r="Q827" s="274"/>
      <c r="R827" s="217"/>
      <c r="S827" s="225"/>
      <c r="T827" s="225"/>
      <c r="U827" s="241"/>
      <c r="V827" s="275"/>
      <c r="W827" s="276"/>
      <c r="X827" s="276"/>
      <c r="Y827" s="276"/>
      <c r="Z827" s="276"/>
      <c r="AB827" s="278"/>
    </row>
    <row r="828" spans="1:28" s="277" customFormat="1" ht="20">
      <c r="A828" s="216"/>
      <c r="B828" s="217"/>
      <c r="C828" s="221"/>
      <c r="D828" s="283"/>
      <c r="E828" s="217"/>
      <c r="F828" s="217"/>
      <c r="G828" s="217"/>
      <c r="H828" s="218"/>
      <c r="I828" s="219"/>
      <c r="J828" s="219"/>
      <c r="K828" s="273"/>
      <c r="L828" s="273"/>
      <c r="M828" s="273"/>
      <c r="N828" s="273"/>
      <c r="O828" s="273"/>
      <c r="P828" s="220"/>
      <c r="Q828" s="274"/>
      <c r="R828" s="217"/>
      <c r="S828" s="225"/>
      <c r="T828" s="225"/>
      <c r="U828" s="241"/>
      <c r="V828" s="275"/>
      <c r="W828" s="276"/>
      <c r="X828" s="276"/>
      <c r="Y828" s="276"/>
      <c r="Z828" s="276"/>
      <c r="AB828" s="278"/>
    </row>
    <row r="829" spans="1:28" s="277" customFormat="1" ht="20">
      <c r="A829" s="216"/>
      <c r="B829" s="217"/>
      <c r="C829" s="221"/>
      <c r="D829" s="283"/>
      <c r="E829" s="217"/>
      <c r="F829" s="217"/>
      <c r="G829" s="217"/>
      <c r="H829" s="218"/>
      <c r="I829" s="219"/>
      <c r="J829" s="219"/>
      <c r="K829" s="273"/>
      <c r="L829" s="273"/>
      <c r="M829" s="273"/>
      <c r="N829" s="273"/>
      <c r="O829" s="273"/>
      <c r="P829" s="220"/>
      <c r="Q829" s="274"/>
      <c r="R829" s="217"/>
      <c r="S829" s="225"/>
      <c r="T829" s="225"/>
      <c r="U829" s="241"/>
      <c r="V829" s="275"/>
      <c r="W829" s="276"/>
      <c r="X829" s="276"/>
      <c r="Y829" s="276"/>
      <c r="Z829" s="276"/>
      <c r="AB829" s="278"/>
    </row>
    <row r="830" spans="1:28" s="277" customFormat="1" ht="20">
      <c r="A830" s="216"/>
      <c r="B830" s="217"/>
      <c r="C830" s="221"/>
      <c r="D830" s="283"/>
      <c r="E830" s="217"/>
      <c r="F830" s="217"/>
      <c r="G830" s="217"/>
      <c r="H830" s="218"/>
      <c r="I830" s="219"/>
      <c r="J830" s="219"/>
      <c r="K830" s="273"/>
      <c r="L830" s="273"/>
      <c r="M830" s="273"/>
      <c r="N830" s="273"/>
      <c r="O830" s="273"/>
      <c r="P830" s="220"/>
      <c r="Q830" s="274"/>
      <c r="R830" s="217"/>
      <c r="S830" s="225"/>
      <c r="T830" s="225"/>
      <c r="U830" s="241"/>
      <c r="V830" s="275"/>
      <c r="W830" s="276"/>
      <c r="X830" s="276"/>
      <c r="Y830" s="276"/>
      <c r="Z830" s="276"/>
      <c r="AB830" s="278"/>
    </row>
    <row r="831" spans="1:28" s="277" customFormat="1" ht="20">
      <c r="A831" s="216"/>
      <c r="B831" s="217"/>
      <c r="C831" s="221"/>
      <c r="D831" s="283"/>
      <c r="E831" s="217"/>
      <c r="F831" s="217"/>
      <c r="G831" s="217"/>
      <c r="H831" s="218"/>
      <c r="I831" s="219"/>
      <c r="J831" s="219"/>
      <c r="K831" s="273"/>
      <c r="L831" s="273"/>
      <c r="M831" s="273"/>
      <c r="N831" s="273"/>
      <c r="O831" s="273"/>
      <c r="P831" s="220"/>
      <c r="Q831" s="274"/>
      <c r="R831" s="217"/>
      <c r="S831" s="225"/>
      <c r="T831" s="225"/>
      <c r="U831" s="241"/>
      <c r="V831" s="275"/>
      <c r="W831" s="276"/>
      <c r="X831" s="276"/>
      <c r="Y831" s="276"/>
      <c r="Z831" s="276"/>
      <c r="AB831" s="278"/>
    </row>
    <row r="832" spans="1:28" s="277" customFormat="1" ht="20">
      <c r="A832" s="216"/>
      <c r="B832" s="217"/>
      <c r="C832" s="221"/>
      <c r="D832" s="283"/>
      <c r="E832" s="217"/>
      <c r="F832" s="217"/>
      <c r="G832" s="217"/>
      <c r="H832" s="218"/>
      <c r="I832" s="219"/>
      <c r="J832" s="219"/>
      <c r="K832" s="273"/>
      <c r="L832" s="273"/>
      <c r="M832" s="273"/>
      <c r="N832" s="273"/>
      <c r="O832" s="273"/>
      <c r="P832" s="220"/>
      <c r="Q832" s="274"/>
      <c r="R832" s="217"/>
      <c r="S832" s="225"/>
      <c r="T832" s="225"/>
      <c r="U832" s="241"/>
      <c r="V832" s="275"/>
      <c r="W832" s="276"/>
      <c r="X832" s="276"/>
      <c r="Y832" s="276"/>
      <c r="Z832" s="276"/>
      <c r="AB832" s="278"/>
    </row>
    <row r="833" spans="1:28" s="277" customFormat="1" ht="20">
      <c r="A833" s="216"/>
      <c r="B833" s="217"/>
      <c r="C833" s="221"/>
      <c r="D833" s="283"/>
      <c r="E833" s="217"/>
      <c r="F833" s="217"/>
      <c r="G833" s="217"/>
      <c r="H833" s="218"/>
      <c r="I833" s="219"/>
      <c r="J833" s="219"/>
      <c r="K833" s="273"/>
      <c r="L833" s="273"/>
      <c r="M833" s="273"/>
      <c r="N833" s="273"/>
      <c r="O833" s="273"/>
      <c r="P833" s="220"/>
      <c r="Q833" s="274"/>
      <c r="R833" s="217"/>
      <c r="S833" s="225"/>
      <c r="T833" s="225"/>
      <c r="U833" s="241"/>
      <c r="V833" s="275"/>
      <c r="W833" s="276"/>
      <c r="X833" s="276"/>
      <c r="Y833" s="276"/>
      <c r="Z833" s="276"/>
      <c r="AB833" s="278"/>
    </row>
    <row r="834" spans="1:28" s="277" customFormat="1" ht="20">
      <c r="A834" s="216"/>
      <c r="B834" s="217"/>
      <c r="C834" s="221"/>
      <c r="D834" s="283"/>
      <c r="E834" s="217"/>
      <c r="F834" s="217"/>
      <c r="G834" s="217"/>
      <c r="H834" s="218"/>
      <c r="I834" s="219"/>
      <c r="J834" s="219"/>
      <c r="K834" s="273"/>
      <c r="L834" s="273"/>
      <c r="M834" s="273"/>
      <c r="N834" s="273"/>
      <c r="O834" s="273"/>
      <c r="P834" s="220"/>
      <c r="Q834" s="274"/>
      <c r="R834" s="217"/>
      <c r="S834" s="225"/>
      <c r="T834" s="225"/>
      <c r="U834" s="241"/>
      <c r="V834" s="275"/>
      <c r="W834" s="276"/>
      <c r="X834" s="276"/>
      <c r="Y834" s="276"/>
      <c r="Z834" s="276"/>
      <c r="AB834" s="278"/>
    </row>
    <row r="835" spans="1:28" s="277" customFormat="1" ht="20">
      <c r="A835" s="216"/>
      <c r="B835" s="217"/>
      <c r="C835" s="221"/>
      <c r="D835" s="283"/>
      <c r="E835" s="217"/>
      <c r="F835" s="217"/>
      <c r="G835" s="217"/>
      <c r="H835" s="218"/>
      <c r="I835" s="219"/>
      <c r="J835" s="219"/>
      <c r="K835" s="273"/>
      <c r="L835" s="273"/>
      <c r="M835" s="273"/>
      <c r="N835" s="273"/>
      <c r="O835" s="273"/>
      <c r="P835" s="220"/>
      <c r="Q835" s="274"/>
      <c r="R835" s="217"/>
      <c r="S835" s="225"/>
      <c r="T835" s="225"/>
      <c r="U835" s="241"/>
      <c r="V835" s="275"/>
      <c r="W835" s="276"/>
      <c r="X835" s="276"/>
      <c r="Y835" s="276"/>
      <c r="Z835" s="276"/>
      <c r="AB835" s="278"/>
    </row>
    <row r="836" spans="1:28" s="277" customFormat="1" ht="20">
      <c r="A836" s="216"/>
      <c r="B836" s="217"/>
      <c r="C836" s="221"/>
      <c r="D836" s="283"/>
      <c r="E836" s="217"/>
      <c r="F836" s="217"/>
      <c r="G836" s="217"/>
      <c r="H836" s="218"/>
      <c r="I836" s="219"/>
      <c r="J836" s="219"/>
      <c r="K836" s="273"/>
      <c r="L836" s="273"/>
      <c r="M836" s="273"/>
      <c r="N836" s="273"/>
      <c r="O836" s="273"/>
      <c r="P836" s="220"/>
      <c r="Q836" s="274"/>
      <c r="R836" s="217"/>
      <c r="S836" s="225"/>
      <c r="T836" s="225"/>
      <c r="U836" s="241"/>
      <c r="V836" s="275"/>
      <c r="W836" s="276"/>
      <c r="X836" s="276"/>
      <c r="Y836" s="276"/>
      <c r="Z836" s="276"/>
      <c r="AB836" s="278"/>
    </row>
    <row r="837" spans="1:28" s="277" customFormat="1" ht="20">
      <c r="A837" s="216"/>
      <c r="B837" s="217"/>
      <c r="C837" s="221"/>
      <c r="D837" s="283"/>
      <c r="E837" s="217"/>
      <c r="F837" s="217"/>
      <c r="G837" s="217"/>
      <c r="H837" s="218"/>
      <c r="I837" s="219"/>
      <c r="J837" s="219"/>
      <c r="K837" s="273"/>
      <c r="L837" s="273"/>
      <c r="M837" s="273"/>
      <c r="N837" s="273"/>
      <c r="O837" s="273"/>
      <c r="P837" s="220"/>
      <c r="Q837" s="274"/>
      <c r="R837" s="217"/>
      <c r="S837" s="225"/>
      <c r="T837" s="225"/>
      <c r="U837" s="241"/>
      <c r="V837" s="275"/>
      <c r="W837" s="276"/>
      <c r="X837" s="276"/>
      <c r="Y837" s="276"/>
      <c r="Z837" s="276"/>
      <c r="AB837" s="278"/>
    </row>
    <row r="838" spans="1:28" s="277" customFormat="1" ht="20">
      <c r="A838" s="216"/>
      <c r="B838" s="217"/>
      <c r="C838" s="221"/>
      <c r="D838" s="283"/>
      <c r="E838" s="217"/>
      <c r="F838" s="217"/>
      <c r="G838" s="217"/>
      <c r="H838" s="218"/>
      <c r="I838" s="219"/>
      <c r="J838" s="219"/>
      <c r="K838" s="273"/>
      <c r="L838" s="273"/>
      <c r="M838" s="273"/>
      <c r="N838" s="273"/>
      <c r="O838" s="273"/>
      <c r="P838" s="220"/>
      <c r="Q838" s="274"/>
      <c r="R838" s="217"/>
      <c r="S838" s="225"/>
      <c r="T838" s="225"/>
      <c r="U838" s="241"/>
      <c r="V838" s="275"/>
      <c r="W838" s="276"/>
      <c r="X838" s="276"/>
      <c r="Y838" s="276"/>
      <c r="Z838" s="276"/>
      <c r="AB838" s="278"/>
    </row>
    <row r="839" spans="1:28" s="277" customFormat="1" ht="20">
      <c r="A839" s="216"/>
      <c r="B839" s="217"/>
      <c r="C839" s="221"/>
      <c r="D839" s="283"/>
      <c r="E839" s="217"/>
      <c r="F839" s="217"/>
      <c r="G839" s="217"/>
      <c r="H839" s="218"/>
      <c r="I839" s="219"/>
      <c r="J839" s="219"/>
      <c r="K839" s="273"/>
      <c r="L839" s="273"/>
      <c r="M839" s="273"/>
      <c r="N839" s="273"/>
      <c r="O839" s="273"/>
      <c r="P839" s="220"/>
      <c r="Q839" s="274"/>
      <c r="R839" s="217"/>
      <c r="S839" s="225"/>
      <c r="T839" s="225"/>
      <c r="U839" s="241"/>
      <c r="V839" s="275"/>
      <c r="W839" s="276"/>
      <c r="X839" s="276"/>
      <c r="Y839" s="276"/>
      <c r="Z839" s="276"/>
      <c r="AB839" s="278"/>
    </row>
    <row r="840" spans="1:28" s="277" customFormat="1" ht="20">
      <c r="A840" s="216"/>
      <c r="B840" s="217"/>
      <c r="C840" s="221"/>
      <c r="D840" s="283"/>
      <c r="E840" s="217"/>
      <c r="F840" s="217"/>
      <c r="G840" s="217"/>
      <c r="H840" s="218"/>
      <c r="I840" s="219"/>
      <c r="J840" s="219"/>
      <c r="K840" s="273"/>
      <c r="L840" s="273"/>
      <c r="M840" s="273"/>
      <c r="N840" s="273"/>
      <c r="O840" s="273"/>
      <c r="P840" s="220"/>
      <c r="Q840" s="274"/>
      <c r="R840" s="217"/>
      <c r="S840" s="225"/>
      <c r="T840" s="225"/>
      <c r="U840" s="241"/>
      <c r="V840" s="275"/>
      <c r="W840" s="276"/>
      <c r="X840" s="276"/>
      <c r="Y840" s="276"/>
      <c r="Z840" s="276"/>
      <c r="AB840" s="278"/>
    </row>
    <row r="841" spans="1:28" s="277" customFormat="1" ht="20">
      <c r="A841" s="216"/>
      <c r="B841" s="217"/>
      <c r="C841" s="221"/>
      <c r="D841" s="283"/>
      <c r="E841" s="217"/>
      <c r="F841" s="217"/>
      <c r="G841" s="217"/>
      <c r="H841" s="218"/>
      <c r="I841" s="219"/>
      <c r="J841" s="219"/>
      <c r="K841" s="273"/>
      <c r="L841" s="273"/>
      <c r="M841" s="273"/>
      <c r="N841" s="273"/>
      <c r="O841" s="273"/>
      <c r="P841" s="220"/>
      <c r="Q841" s="274"/>
      <c r="R841" s="217"/>
      <c r="S841" s="225"/>
      <c r="T841" s="225"/>
      <c r="U841" s="241"/>
      <c r="V841" s="275"/>
      <c r="W841" s="276"/>
      <c r="X841" s="276"/>
      <c r="Y841" s="276"/>
      <c r="Z841" s="276"/>
      <c r="AB841" s="278"/>
    </row>
    <row r="842" spans="1:28" s="277" customFormat="1" ht="20">
      <c r="A842" s="216"/>
      <c r="B842" s="217"/>
      <c r="C842" s="221"/>
      <c r="D842" s="283"/>
      <c r="E842" s="217"/>
      <c r="F842" s="217"/>
      <c r="G842" s="217"/>
      <c r="H842" s="218"/>
      <c r="I842" s="219"/>
      <c r="J842" s="219"/>
      <c r="K842" s="273"/>
      <c r="L842" s="273"/>
      <c r="M842" s="273"/>
      <c r="N842" s="273"/>
      <c r="O842" s="273"/>
      <c r="P842" s="220"/>
      <c r="Q842" s="274"/>
      <c r="R842" s="217"/>
      <c r="S842" s="225"/>
      <c r="T842" s="225"/>
      <c r="U842" s="241"/>
      <c r="V842" s="275"/>
      <c r="W842" s="276"/>
      <c r="X842" s="276"/>
      <c r="Y842" s="276"/>
      <c r="Z842" s="276"/>
      <c r="AB842" s="278"/>
    </row>
    <row r="843" spans="1:28" s="277" customFormat="1" ht="20">
      <c r="A843" s="216"/>
      <c r="B843" s="217"/>
      <c r="C843" s="221"/>
      <c r="D843" s="283"/>
      <c r="E843" s="217"/>
      <c r="F843" s="217"/>
      <c r="G843" s="217"/>
      <c r="H843" s="218"/>
      <c r="I843" s="219"/>
      <c r="J843" s="219"/>
      <c r="K843" s="273"/>
      <c r="L843" s="273"/>
      <c r="M843" s="273"/>
      <c r="N843" s="273"/>
      <c r="O843" s="273"/>
      <c r="P843" s="220"/>
      <c r="Q843" s="274"/>
      <c r="R843" s="217"/>
      <c r="S843" s="225"/>
      <c r="T843" s="225"/>
      <c r="U843" s="241"/>
      <c r="V843" s="275"/>
      <c r="W843" s="276"/>
      <c r="X843" s="276"/>
      <c r="Y843" s="276"/>
      <c r="Z843" s="276"/>
      <c r="AB843" s="278"/>
    </row>
    <row r="844" spans="1:28" s="277" customFormat="1" ht="20">
      <c r="A844" s="216"/>
      <c r="B844" s="217"/>
      <c r="C844" s="221"/>
      <c r="D844" s="283"/>
      <c r="E844" s="217"/>
      <c r="F844" s="217"/>
      <c r="G844" s="217"/>
      <c r="H844" s="218"/>
      <c r="I844" s="219"/>
      <c r="J844" s="219"/>
      <c r="K844" s="273"/>
      <c r="L844" s="273"/>
      <c r="M844" s="273"/>
      <c r="N844" s="273"/>
      <c r="O844" s="273"/>
      <c r="P844" s="220"/>
      <c r="Q844" s="274"/>
      <c r="R844" s="217"/>
      <c r="S844" s="225"/>
      <c r="T844" s="225"/>
      <c r="U844" s="241"/>
      <c r="V844" s="275"/>
      <c r="W844" s="276"/>
      <c r="X844" s="276"/>
      <c r="Y844" s="276"/>
      <c r="Z844" s="276"/>
      <c r="AB844" s="278"/>
    </row>
    <row r="845" spans="1:28" s="277" customFormat="1" ht="20">
      <c r="A845" s="216"/>
      <c r="B845" s="217"/>
      <c r="C845" s="221"/>
      <c r="D845" s="283"/>
      <c r="E845" s="217"/>
      <c r="F845" s="217"/>
      <c r="G845" s="217"/>
      <c r="H845" s="218"/>
      <c r="I845" s="219"/>
      <c r="J845" s="219"/>
      <c r="K845" s="273"/>
      <c r="L845" s="273"/>
      <c r="M845" s="273"/>
      <c r="N845" s="273"/>
      <c r="O845" s="273"/>
      <c r="P845" s="220"/>
      <c r="Q845" s="274"/>
      <c r="R845" s="217"/>
      <c r="S845" s="225"/>
      <c r="T845" s="225"/>
      <c r="U845" s="241"/>
      <c r="V845" s="275"/>
      <c r="W845" s="276"/>
      <c r="X845" s="276"/>
      <c r="Y845" s="276"/>
      <c r="Z845" s="276"/>
      <c r="AB845" s="278"/>
    </row>
    <row r="846" spans="1:28" s="277" customFormat="1" ht="20">
      <c r="A846" s="216"/>
      <c r="B846" s="217"/>
      <c r="C846" s="221"/>
      <c r="D846" s="283"/>
      <c r="E846" s="217"/>
      <c r="F846" s="217"/>
      <c r="G846" s="217"/>
      <c r="H846" s="218"/>
      <c r="I846" s="219"/>
      <c r="J846" s="219"/>
      <c r="K846" s="273"/>
      <c r="L846" s="273"/>
      <c r="M846" s="273"/>
      <c r="N846" s="273"/>
      <c r="O846" s="273"/>
      <c r="P846" s="220"/>
      <c r="Q846" s="274"/>
      <c r="R846" s="217"/>
      <c r="S846" s="225"/>
      <c r="T846" s="225"/>
      <c r="U846" s="241"/>
      <c r="V846" s="275"/>
      <c r="W846" s="276"/>
      <c r="X846" s="276"/>
      <c r="Y846" s="276"/>
      <c r="Z846" s="276"/>
      <c r="AB846" s="278"/>
    </row>
    <row r="847" spans="1:28" s="277" customFormat="1" ht="20">
      <c r="A847" s="216"/>
      <c r="B847" s="217"/>
      <c r="C847" s="221"/>
      <c r="D847" s="283"/>
      <c r="E847" s="217"/>
      <c r="F847" s="217"/>
      <c r="G847" s="217"/>
      <c r="H847" s="218"/>
      <c r="I847" s="219"/>
      <c r="J847" s="219"/>
      <c r="K847" s="273"/>
      <c r="L847" s="273"/>
      <c r="M847" s="273"/>
      <c r="N847" s="273"/>
      <c r="O847" s="273"/>
      <c r="P847" s="220"/>
      <c r="Q847" s="274"/>
      <c r="R847" s="217"/>
      <c r="S847" s="225"/>
      <c r="T847" s="225"/>
      <c r="U847" s="241"/>
      <c r="V847" s="275"/>
      <c r="W847" s="276"/>
      <c r="X847" s="276"/>
      <c r="Y847" s="276"/>
      <c r="Z847" s="276"/>
      <c r="AB847" s="278"/>
    </row>
    <row r="848" spans="1:28" s="277" customFormat="1" ht="20">
      <c r="A848" s="216"/>
      <c r="B848" s="217"/>
      <c r="C848" s="221"/>
      <c r="D848" s="283"/>
      <c r="E848" s="217"/>
      <c r="F848" s="217"/>
      <c r="G848" s="217"/>
      <c r="H848" s="218"/>
      <c r="I848" s="219"/>
      <c r="J848" s="219"/>
      <c r="K848" s="273"/>
      <c r="L848" s="273"/>
      <c r="M848" s="273"/>
      <c r="N848" s="273"/>
      <c r="O848" s="273"/>
      <c r="P848" s="220"/>
      <c r="Q848" s="274"/>
      <c r="R848" s="217"/>
      <c r="S848" s="225"/>
      <c r="T848" s="225"/>
      <c r="U848" s="241"/>
      <c r="V848" s="275"/>
      <c r="W848" s="276"/>
      <c r="X848" s="276"/>
      <c r="Y848" s="276"/>
      <c r="Z848" s="276"/>
      <c r="AB848" s="278"/>
    </row>
    <row r="849" spans="1:28" s="277" customFormat="1" ht="20">
      <c r="A849" s="216"/>
      <c r="B849" s="217"/>
      <c r="C849" s="221"/>
      <c r="D849" s="283"/>
      <c r="E849" s="217"/>
      <c r="F849" s="217"/>
      <c r="G849" s="217"/>
      <c r="H849" s="218"/>
      <c r="I849" s="219"/>
      <c r="J849" s="219"/>
      <c r="K849" s="273"/>
      <c r="L849" s="273"/>
      <c r="M849" s="273"/>
      <c r="N849" s="273"/>
      <c r="O849" s="273"/>
      <c r="P849" s="220"/>
      <c r="Q849" s="274"/>
      <c r="R849" s="217"/>
      <c r="S849" s="225"/>
      <c r="T849" s="225"/>
      <c r="U849" s="241"/>
      <c r="V849" s="275"/>
      <c r="W849" s="276"/>
      <c r="X849" s="276"/>
      <c r="Y849" s="276"/>
      <c r="Z849" s="276"/>
      <c r="AB849" s="278"/>
    </row>
    <row r="850" spans="1:28" s="277" customFormat="1" ht="20">
      <c r="A850" s="216"/>
      <c r="B850" s="217"/>
      <c r="C850" s="221"/>
      <c r="D850" s="283"/>
      <c r="E850" s="217"/>
      <c r="F850" s="217"/>
      <c r="G850" s="217"/>
      <c r="H850" s="218"/>
      <c r="I850" s="219"/>
      <c r="J850" s="219"/>
      <c r="K850" s="273"/>
      <c r="L850" s="273"/>
      <c r="M850" s="273"/>
      <c r="N850" s="273"/>
      <c r="O850" s="273"/>
      <c r="P850" s="220"/>
      <c r="Q850" s="274"/>
      <c r="R850" s="217"/>
      <c r="S850" s="225"/>
      <c r="T850" s="225"/>
      <c r="U850" s="241"/>
      <c r="V850" s="275"/>
      <c r="W850" s="276"/>
      <c r="X850" s="276"/>
      <c r="Y850" s="276"/>
      <c r="Z850" s="276"/>
      <c r="AB850" s="278"/>
    </row>
    <row r="851" spans="1:28" s="277" customFormat="1" ht="20">
      <c r="A851" s="216"/>
      <c r="B851" s="217"/>
      <c r="C851" s="221"/>
      <c r="D851" s="283"/>
      <c r="E851" s="217"/>
      <c r="F851" s="217"/>
      <c r="G851" s="217"/>
      <c r="H851" s="218"/>
      <c r="I851" s="219"/>
      <c r="J851" s="219"/>
      <c r="K851" s="273"/>
      <c r="L851" s="273"/>
      <c r="M851" s="273"/>
      <c r="N851" s="273"/>
      <c r="O851" s="273"/>
      <c r="P851" s="220"/>
      <c r="Q851" s="274"/>
      <c r="R851" s="217"/>
      <c r="S851" s="225"/>
      <c r="T851" s="225"/>
      <c r="U851" s="241"/>
      <c r="V851" s="275"/>
      <c r="W851" s="276"/>
      <c r="X851" s="276"/>
      <c r="Y851" s="276"/>
      <c r="Z851" s="276"/>
      <c r="AB851" s="278"/>
    </row>
    <row r="852" spans="1:28" s="277" customFormat="1" ht="20">
      <c r="A852" s="216"/>
      <c r="B852" s="217"/>
      <c r="C852" s="221"/>
      <c r="D852" s="283"/>
      <c r="E852" s="217"/>
      <c r="F852" s="217"/>
      <c r="G852" s="217"/>
      <c r="H852" s="218"/>
      <c r="I852" s="219"/>
      <c r="J852" s="219"/>
      <c r="K852" s="273"/>
      <c r="L852" s="273"/>
      <c r="M852" s="273"/>
      <c r="N852" s="273"/>
      <c r="O852" s="273"/>
      <c r="P852" s="220"/>
      <c r="Q852" s="274"/>
      <c r="R852" s="217"/>
      <c r="S852" s="225"/>
      <c r="T852" s="225"/>
      <c r="U852" s="241"/>
      <c r="V852" s="275"/>
      <c r="W852" s="276"/>
      <c r="X852" s="276"/>
      <c r="Y852" s="276"/>
      <c r="Z852" s="276"/>
      <c r="AB852" s="278"/>
    </row>
    <row r="853" spans="1:28" s="277" customFormat="1" ht="20">
      <c r="A853" s="216"/>
      <c r="B853" s="217"/>
      <c r="C853" s="221"/>
      <c r="D853" s="283"/>
      <c r="E853" s="217"/>
      <c r="F853" s="217"/>
      <c r="G853" s="217"/>
      <c r="H853" s="218"/>
      <c r="I853" s="219"/>
      <c r="J853" s="219"/>
      <c r="K853" s="273"/>
      <c r="L853" s="273"/>
      <c r="M853" s="273"/>
      <c r="N853" s="273"/>
      <c r="O853" s="273"/>
      <c r="P853" s="220"/>
      <c r="Q853" s="274"/>
      <c r="R853" s="217"/>
      <c r="S853" s="225"/>
      <c r="T853" s="225"/>
      <c r="U853" s="241"/>
      <c r="V853" s="275"/>
      <c r="W853" s="276"/>
      <c r="X853" s="276"/>
      <c r="Y853" s="276"/>
      <c r="Z853" s="276"/>
      <c r="AB853" s="278"/>
    </row>
    <row r="854" spans="1:28" s="277" customFormat="1" ht="20">
      <c r="A854" s="216"/>
      <c r="B854" s="217"/>
      <c r="C854" s="221"/>
      <c r="D854" s="283"/>
      <c r="E854" s="217"/>
      <c r="F854" s="217"/>
      <c r="G854" s="217"/>
      <c r="H854" s="218"/>
      <c r="I854" s="219"/>
      <c r="J854" s="219"/>
      <c r="K854" s="273"/>
      <c r="L854" s="273"/>
      <c r="M854" s="273"/>
      <c r="N854" s="273"/>
      <c r="O854" s="273"/>
      <c r="P854" s="220"/>
      <c r="Q854" s="274"/>
      <c r="R854" s="217"/>
      <c r="S854" s="225"/>
      <c r="T854" s="225"/>
      <c r="U854" s="241"/>
      <c r="V854" s="275"/>
      <c r="W854" s="276"/>
      <c r="X854" s="276"/>
      <c r="Y854" s="276"/>
      <c r="Z854" s="276"/>
      <c r="AB854" s="278"/>
    </row>
    <row r="855" spans="1:28" s="277" customFormat="1" ht="20">
      <c r="A855" s="216"/>
      <c r="B855" s="217"/>
      <c r="C855" s="221"/>
      <c r="D855" s="283"/>
      <c r="E855" s="217"/>
      <c r="F855" s="217"/>
      <c r="G855" s="217"/>
      <c r="H855" s="218"/>
      <c r="I855" s="219"/>
      <c r="J855" s="219"/>
      <c r="K855" s="273"/>
      <c r="L855" s="273"/>
      <c r="M855" s="273"/>
      <c r="N855" s="273"/>
      <c r="O855" s="273"/>
      <c r="P855" s="220"/>
      <c r="Q855" s="274"/>
      <c r="R855" s="217"/>
      <c r="S855" s="225"/>
      <c r="T855" s="225"/>
      <c r="U855" s="241"/>
      <c r="V855" s="275"/>
      <c r="W855" s="276"/>
      <c r="X855" s="276"/>
      <c r="Y855" s="276"/>
      <c r="Z855" s="276"/>
      <c r="AB855" s="278"/>
    </row>
    <row r="856" spans="1:28" s="277" customFormat="1" ht="20">
      <c r="A856" s="216"/>
      <c r="B856" s="217"/>
      <c r="C856" s="221"/>
      <c r="D856" s="283"/>
      <c r="E856" s="217"/>
      <c r="F856" s="217"/>
      <c r="G856" s="217"/>
      <c r="H856" s="218"/>
      <c r="I856" s="219"/>
      <c r="J856" s="219"/>
      <c r="K856" s="273"/>
      <c r="L856" s="273"/>
      <c r="M856" s="273"/>
      <c r="N856" s="273"/>
      <c r="O856" s="273"/>
      <c r="P856" s="220"/>
      <c r="Q856" s="274"/>
      <c r="R856" s="217"/>
      <c r="S856" s="225"/>
      <c r="T856" s="225"/>
      <c r="U856" s="241"/>
      <c r="V856" s="275"/>
      <c r="W856" s="276"/>
      <c r="X856" s="276"/>
      <c r="Y856" s="276"/>
      <c r="Z856" s="276"/>
      <c r="AB856" s="278"/>
    </row>
    <row r="857" spans="1:28" s="277" customFormat="1" ht="20">
      <c r="A857" s="216"/>
      <c r="B857" s="217"/>
      <c r="C857" s="221"/>
      <c r="D857" s="283"/>
      <c r="E857" s="217"/>
      <c r="F857" s="217"/>
      <c r="G857" s="217"/>
      <c r="H857" s="218"/>
      <c r="I857" s="219"/>
      <c r="J857" s="219"/>
      <c r="K857" s="273"/>
      <c r="L857" s="273"/>
      <c r="M857" s="273"/>
      <c r="N857" s="273"/>
      <c r="O857" s="273"/>
      <c r="P857" s="220"/>
      <c r="Q857" s="274"/>
      <c r="R857" s="217"/>
      <c r="S857" s="225"/>
      <c r="T857" s="225"/>
      <c r="U857" s="241"/>
      <c r="V857" s="275"/>
      <c r="W857" s="276"/>
      <c r="X857" s="276"/>
      <c r="Y857" s="276"/>
      <c r="Z857" s="276"/>
      <c r="AB857" s="278"/>
    </row>
    <row r="858" spans="1:28" s="277" customFormat="1" ht="20">
      <c r="A858" s="216"/>
      <c r="B858" s="217"/>
      <c r="C858" s="221"/>
      <c r="D858" s="283"/>
      <c r="E858" s="217"/>
      <c r="F858" s="217"/>
      <c r="G858" s="217"/>
      <c r="H858" s="218"/>
      <c r="I858" s="219"/>
      <c r="J858" s="219"/>
      <c r="K858" s="273"/>
      <c r="L858" s="273"/>
      <c r="M858" s="273"/>
      <c r="N858" s="273"/>
      <c r="O858" s="273"/>
      <c r="P858" s="220"/>
      <c r="Q858" s="274"/>
      <c r="R858" s="217"/>
      <c r="S858" s="225"/>
      <c r="T858" s="225"/>
      <c r="U858" s="241"/>
      <c r="V858" s="275"/>
      <c r="W858" s="276"/>
      <c r="X858" s="276"/>
      <c r="Y858" s="276"/>
      <c r="Z858" s="276"/>
      <c r="AB858" s="278"/>
    </row>
    <row r="859" spans="1:28" s="277" customFormat="1" ht="20">
      <c r="A859" s="216"/>
      <c r="B859" s="217"/>
      <c r="C859" s="221"/>
      <c r="D859" s="283"/>
      <c r="E859" s="217"/>
      <c r="F859" s="217"/>
      <c r="G859" s="217"/>
      <c r="H859" s="218"/>
      <c r="I859" s="219"/>
      <c r="J859" s="219"/>
      <c r="K859" s="273"/>
      <c r="L859" s="273"/>
      <c r="M859" s="273"/>
      <c r="N859" s="273"/>
      <c r="O859" s="273"/>
      <c r="P859" s="220"/>
      <c r="Q859" s="274"/>
      <c r="R859" s="217"/>
      <c r="S859" s="225"/>
      <c r="T859" s="225"/>
      <c r="U859" s="241"/>
      <c r="V859" s="275"/>
      <c r="W859" s="276"/>
      <c r="X859" s="276"/>
      <c r="Y859" s="276"/>
      <c r="Z859" s="276"/>
      <c r="AB859" s="278"/>
    </row>
    <row r="860" spans="1:28" s="277" customFormat="1" ht="20">
      <c r="A860" s="216"/>
      <c r="B860" s="217"/>
      <c r="C860" s="221"/>
      <c r="D860" s="283"/>
      <c r="E860" s="217"/>
      <c r="F860" s="217"/>
      <c r="G860" s="217"/>
      <c r="H860" s="218"/>
      <c r="I860" s="219"/>
      <c r="J860" s="219"/>
      <c r="K860" s="273"/>
      <c r="L860" s="273"/>
      <c r="M860" s="273"/>
      <c r="N860" s="273"/>
      <c r="O860" s="273"/>
      <c r="P860" s="220"/>
      <c r="Q860" s="274"/>
      <c r="R860" s="217"/>
      <c r="S860" s="225"/>
      <c r="T860" s="225"/>
      <c r="U860" s="241"/>
      <c r="V860" s="275"/>
      <c r="W860" s="276"/>
      <c r="X860" s="276"/>
      <c r="Y860" s="276"/>
      <c r="Z860" s="276"/>
      <c r="AB860" s="278"/>
    </row>
    <row r="861" spans="1:28" s="277" customFormat="1" ht="20">
      <c r="A861" s="216"/>
      <c r="B861" s="217"/>
      <c r="C861" s="221"/>
      <c r="D861" s="283"/>
      <c r="E861" s="217"/>
      <c r="F861" s="217"/>
      <c r="G861" s="217"/>
      <c r="H861" s="218"/>
      <c r="I861" s="219"/>
      <c r="J861" s="219"/>
      <c r="K861" s="273"/>
      <c r="L861" s="273"/>
      <c r="M861" s="273"/>
      <c r="N861" s="273"/>
      <c r="O861" s="273"/>
      <c r="P861" s="220"/>
      <c r="Q861" s="274"/>
      <c r="R861" s="217"/>
      <c r="S861" s="225"/>
      <c r="T861" s="225"/>
      <c r="U861" s="241"/>
      <c r="V861" s="275"/>
      <c r="W861" s="276"/>
      <c r="X861" s="276"/>
      <c r="Y861" s="276"/>
      <c r="Z861" s="276"/>
      <c r="AB861" s="278"/>
    </row>
    <row r="862" spans="1:28" s="277" customFormat="1" ht="20">
      <c r="A862" s="216"/>
      <c r="B862" s="217"/>
      <c r="C862" s="221"/>
      <c r="D862" s="283"/>
      <c r="E862" s="217"/>
      <c r="F862" s="217"/>
      <c r="G862" s="217"/>
      <c r="H862" s="218"/>
      <c r="I862" s="219"/>
      <c r="J862" s="219"/>
      <c r="K862" s="273"/>
      <c r="L862" s="273"/>
      <c r="M862" s="273"/>
      <c r="N862" s="273"/>
      <c r="O862" s="273"/>
      <c r="P862" s="220"/>
      <c r="Q862" s="274"/>
      <c r="R862" s="217"/>
      <c r="S862" s="225"/>
      <c r="T862" s="225"/>
      <c r="U862" s="241"/>
      <c r="V862" s="275"/>
      <c r="W862" s="276"/>
      <c r="X862" s="276"/>
      <c r="Y862" s="276"/>
      <c r="Z862" s="276"/>
      <c r="AB862" s="278"/>
    </row>
    <row r="863" spans="1:28" s="277" customFormat="1" ht="20">
      <c r="A863" s="216"/>
      <c r="B863" s="217"/>
      <c r="C863" s="221"/>
      <c r="D863" s="283"/>
      <c r="E863" s="217"/>
      <c r="F863" s="217"/>
      <c r="G863" s="217"/>
      <c r="H863" s="218"/>
      <c r="I863" s="219"/>
      <c r="J863" s="219"/>
      <c r="K863" s="273"/>
      <c r="L863" s="273"/>
      <c r="M863" s="273"/>
      <c r="N863" s="273"/>
      <c r="O863" s="273"/>
      <c r="P863" s="220"/>
      <c r="Q863" s="274"/>
      <c r="R863" s="217"/>
      <c r="S863" s="225"/>
      <c r="T863" s="225"/>
      <c r="U863" s="241"/>
      <c r="V863" s="275"/>
      <c r="W863" s="276"/>
      <c r="X863" s="276"/>
      <c r="Y863" s="276"/>
      <c r="Z863" s="276"/>
      <c r="AB863" s="278"/>
    </row>
    <row r="864" spans="1:28" s="277" customFormat="1" ht="20">
      <c r="A864" s="216"/>
      <c r="B864" s="217"/>
      <c r="C864" s="221"/>
      <c r="D864" s="283"/>
      <c r="E864" s="217"/>
      <c r="F864" s="217"/>
      <c r="G864" s="217"/>
      <c r="H864" s="218"/>
      <c r="I864" s="219"/>
      <c r="J864" s="219"/>
      <c r="K864" s="273"/>
      <c r="L864" s="273"/>
      <c r="M864" s="273"/>
      <c r="N864" s="273"/>
      <c r="O864" s="273"/>
      <c r="P864" s="220"/>
      <c r="Q864" s="274"/>
      <c r="R864" s="217"/>
      <c r="S864" s="225"/>
      <c r="T864" s="225"/>
      <c r="U864" s="241"/>
      <c r="V864" s="275"/>
      <c r="W864" s="276"/>
      <c r="X864" s="276"/>
      <c r="Y864" s="276"/>
      <c r="Z864" s="276"/>
      <c r="AB864" s="278"/>
    </row>
    <row r="865" spans="1:28" s="277" customFormat="1" ht="20">
      <c r="A865" s="216"/>
      <c r="B865" s="217"/>
      <c r="C865" s="221"/>
      <c r="D865" s="283"/>
      <c r="E865" s="217"/>
      <c r="F865" s="217"/>
      <c r="G865" s="217"/>
      <c r="H865" s="218"/>
      <c r="I865" s="219"/>
      <c r="J865" s="219"/>
      <c r="K865" s="273"/>
      <c r="L865" s="273"/>
      <c r="M865" s="273"/>
      <c r="N865" s="273"/>
      <c r="O865" s="273"/>
      <c r="P865" s="220"/>
      <c r="Q865" s="274"/>
      <c r="R865" s="217"/>
      <c r="S865" s="225"/>
      <c r="T865" s="225"/>
      <c r="U865" s="241"/>
      <c r="V865" s="275"/>
      <c r="W865" s="276"/>
      <c r="X865" s="276"/>
      <c r="Y865" s="276"/>
      <c r="Z865" s="276"/>
      <c r="AB865" s="278"/>
    </row>
    <row r="866" spans="1:28" s="277" customFormat="1" ht="20">
      <c r="A866" s="216"/>
      <c r="B866" s="217"/>
      <c r="C866" s="221"/>
      <c r="D866" s="283"/>
      <c r="E866" s="217"/>
      <c r="F866" s="217"/>
      <c r="G866" s="217"/>
      <c r="H866" s="218"/>
      <c r="I866" s="219"/>
      <c r="J866" s="219"/>
      <c r="K866" s="273"/>
      <c r="L866" s="273"/>
      <c r="M866" s="273"/>
      <c r="N866" s="273"/>
      <c r="O866" s="273"/>
      <c r="P866" s="220"/>
      <c r="Q866" s="274"/>
      <c r="R866" s="217"/>
      <c r="S866" s="225"/>
      <c r="T866" s="225"/>
      <c r="U866" s="241"/>
      <c r="V866" s="275"/>
      <c r="W866" s="276"/>
      <c r="X866" s="276"/>
      <c r="Y866" s="276"/>
      <c r="Z866" s="276"/>
      <c r="AB866" s="278"/>
    </row>
    <row r="867" spans="1:28" s="277" customFormat="1" ht="20">
      <c r="A867" s="216"/>
      <c r="B867" s="217"/>
      <c r="C867" s="221"/>
      <c r="D867" s="283"/>
      <c r="E867" s="217"/>
      <c r="F867" s="217"/>
      <c r="G867" s="217"/>
      <c r="H867" s="218"/>
      <c r="I867" s="219"/>
      <c r="J867" s="219"/>
      <c r="K867" s="273"/>
      <c r="L867" s="273"/>
      <c r="M867" s="273"/>
      <c r="N867" s="273"/>
      <c r="O867" s="273"/>
      <c r="P867" s="220"/>
      <c r="Q867" s="274"/>
      <c r="R867" s="217"/>
      <c r="S867" s="225"/>
      <c r="T867" s="225"/>
      <c r="U867" s="241"/>
      <c r="V867" s="275"/>
      <c r="W867" s="276"/>
      <c r="X867" s="276"/>
      <c r="Y867" s="276"/>
      <c r="Z867" s="276"/>
      <c r="AB867" s="278"/>
    </row>
    <row r="868" spans="1:28" s="277" customFormat="1" ht="20">
      <c r="A868" s="216"/>
      <c r="B868" s="217"/>
      <c r="C868" s="221"/>
      <c r="D868" s="283"/>
      <c r="E868" s="217"/>
      <c r="F868" s="217"/>
      <c r="G868" s="217"/>
      <c r="H868" s="218"/>
      <c r="I868" s="219"/>
      <c r="J868" s="219"/>
      <c r="K868" s="273"/>
      <c r="L868" s="273"/>
      <c r="M868" s="273"/>
      <c r="N868" s="273"/>
      <c r="O868" s="273"/>
      <c r="P868" s="220"/>
      <c r="Q868" s="274"/>
      <c r="R868" s="217"/>
      <c r="S868" s="225"/>
      <c r="T868" s="225"/>
      <c r="U868" s="241"/>
      <c r="V868" s="275"/>
      <c r="W868" s="276"/>
      <c r="X868" s="276"/>
      <c r="Y868" s="276"/>
      <c r="Z868" s="276"/>
      <c r="AB868" s="278"/>
    </row>
    <row r="869" spans="1:28" s="277" customFormat="1" ht="20">
      <c r="A869" s="216"/>
      <c r="B869" s="217"/>
      <c r="C869" s="221"/>
      <c r="D869" s="283"/>
      <c r="E869" s="217"/>
      <c r="F869" s="217"/>
      <c r="G869" s="217"/>
      <c r="H869" s="218"/>
      <c r="I869" s="219"/>
      <c r="J869" s="219"/>
      <c r="K869" s="273"/>
      <c r="L869" s="273"/>
      <c r="M869" s="273"/>
      <c r="N869" s="273"/>
      <c r="O869" s="273"/>
      <c r="P869" s="220"/>
      <c r="Q869" s="274"/>
      <c r="R869" s="217"/>
      <c r="S869" s="225"/>
      <c r="T869" s="225"/>
      <c r="U869" s="241"/>
      <c r="V869" s="275"/>
      <c r="W869" s="276"/>
      <c r="X869" s="276"/>
      <c r="Y869" s="276"/>
      <c r="Z869" s="276"/>
      <c r="AB869" s="278"/>
    </row>
    <row r="870" spans="1:28" s="277" customFormat="1" ht="20">
      <c r="A870" s="216"/>
      <c r="B870" s="217"/>
      <c r="C870" s="221"/>
      <c r="D870" s="283"/>
      <c r="E870" s="217"/>
      <c r="F870" s="217"/>
      <c r="G870" s="217"/>
      <c r="H870" s="218"/>
      <c r="I870" s="219"/>
      <c r="J870" s="219"/>
      <c r="K870" s="273"/>
      <c r="L870" s="273"/>
      <c r="M870" s="273"/>
      <c r="N870" s="273"/>
      <c r="O870" s="273"/>
      <c r="P870" s="220"/>
      <c r="Q870" s="274"/>
      <c r="R870" s="217"/>
      <c r="S870" s="225"/>
      <c r="T870" s="225"/>
      <c r="U870" s="241"/>
      <c r="V870" s="275"/>
      <c r="W870" s="276"/>
      <c r="X870" s="276"/>
      <c r="Y870" s="276"/>
      <c r="Z870" s="276"/>
      <c r="AB870" s="278"/>
    </row>
    <row r="871" spans="1:28" s="277" customFormat="1" ht="20">
      <c r="A871" s="216"/>
      <c r="B871" s="217"/>
      <c r="C871" s="221"/>
      <c r="D871" s="283"/>
      <c r="E871" s="217"/>
      <c r="F871" s="217"/>
      <c r="G871" s="217"/>
      <c r="H871" s="218"/>
      <c r="I871" s="219"/>
      <c r="J871" s="219"/>
      <c r="K871" s="273"/>
      <c r="L871" s="273"/>
      <c r="M871" s="273"/>
      <c r="N871" s="273"/>
      <c r="O871" s="273"/>
      <c r="P871" s="220"/>
      <c r="Q871" s="274"/>
      <c r="R871" s="217"/>
      <c r="S871" s="225"/>
      <c r="T871" s="225"/>
      <c r="U871" s="241"/>
      <c r="V871" s="275"/>
      <c r="W871" s="276"/>
      <c r="X871" s="276"/>
      <c r="Y871" s="276"/>
      <c r="Z871" s="276"/>
      <c r="AB871" s="278"/>
    </row>
    <row r="872" spans="1:28" s="277" customFormat="1" ht="20">
      <c r="A872" s="216"/>
      <c r="B872" s="217"/>
      <c r="C872" s="221"/>
      <c r="D872" s="283"/>
      <c r="E872" s="217"/>
      <c r="F872" s="217"/>
      <c r="G872" s="217"/>
      <c r="H872" s="218"/>
      <c r="I872" s="219"/>
      <c r="J872" s="219"/>
      <c r="K872" s="273"/>
      <c r="L872" s="273"/>
      <c r="M872" s="273"/>
      <c r="N872" s="273"/>
      <c r="O872" s="273"/>
      <c r="P872" s="220"/>
      <c r="Q872" s="274"/>
      <c r="R872" s="217"/>
      <c r="S872" s="225"/>
      <c r="T872" s="225"/>
      <c r="U872" s="241"/>
      <c r="V872" s="275"/>
      <c r="W872" s="276"/>
      <c r="X872" s="276"/>
      <c r="Y872" s="276"/>
      <c r="Z872" s="276"/>
      <c r="AB872" s="278"/>
    </row>
    <row r="873" spans="1:28" s="277" customFormat="1" ht="20">
      <c r="A873" s="216"/>
      <c r="B873" s="217"/>
      <c r="C873" s="221"/>
      <c r="D873" s="283"/>
      <c r="E873" s="217"/>
      <c r="F873" s="217"/>
      <c r="G873" s="217"/>
      <c r="H873" s="218"/>
      <c r="I873" s="219"/>
      <c r="J873" s="219"/>
      <c r="K873" s="273"/>
      <c r="L873" s="273"/>
      <c r="M873" s="273"/>
      <c r="N873" s="273"/>
      <c r="O873" s="273"/>
      <c r="P873" s="220"/>
      <c r="Q873" s="274"/>
      <c r="R873" s="217"/>
      <c r="S873" s="225"/>
      <c r="T873" s="225"/>
      <c r="U873" s="241"/>
      <c r="V873" s="275"/>
      <c r="W873" s="276"/>
      <c r="X873" s="276"/>
      <c r="Y873" s="276"/>
      <c r="Z873" s="276"/>
      <c r="AB873" s="278"/>
    </row>
    <row r="874" spans="1:28" s="277" customFormat="1" ht="20">
      <c r="A874" s="216"/>
      <c r="B874" s="217"/>
      <c r="C874" s="221"/>
      <c r="D874" s="283"/>
      <c r="E874" s="217"/>
      <c r="F874" s="217"/>
      <c r="G874" s="217"/>
      <c r="H874" s="218"/>
      <c r="I874" s="219"/>
      <c r="J874" s="219"/>
      <c r="K874" s="273"/>
      <c r="L874" s="273"/>
      <c r="M874" s="273"/>
      <c r="N874" s="273"/>
      <c r="O874" s="273"/>
      <c r="P874" s="220"/>
      <c r="Q874" s="274"/>
      <c r="R874" s="217"/>
      <c r="S874" s="225"/>
      <c r="T874" s="225"/>
      <c r="U874" s="241"/>
      <c r="V874" s="275"/>
      <c r="W874" s="276"/>
      <c r="X874" s="276"/>
      <c r="Y874" s="276"/>
      <c r="Z874" s="276"/>
      <c r="AB874" s="278"/>
    </row>
    <row r="875" spans="1:28" s="277" customFormat="1" ht="20">
      <c r="A875" s="216"/>
      <c r="B875" s="217"/>
      <c r="C875" s="221"/>
      <c r="D875" s="283"/>
      <c r="E875" s="217"/>
      <c r="F875" s="217"/>
      <c r="G875" s="217"/>
      <c r="H875" s="218"/>
      <c r="I875" s="219"/>
      <c r="J875" s="219"/>
      <c r="K875" s="273"/>
      <c r="L875" s="273"/>
      <c r="M875" s="273"/>
      <c r="N875" s="273"/>
      <c r="O875" s="273"/>
      <c r="P875" s="220"/>
      <c r="Q875" s="274"/>
      <c r="R875" s="217"/>
      <c r="S875" s="225"/>
      <c r="T875" s="225"/>
      <c r="U875" s="241"/>
      <c r="V875" s="275"/>
      <c r="W875" s="276"/>
      <c r="X875" s="276"/>
      <c r="Y875" s="276"/>
      <c r="Z875" s="276"/>
      <c r="AB875" s="278"/>
    </row>
    <row r="876" spans="1:28" s="277" customFormat="1" ht="20">
      <c r="A876" s="216"/>
      <c r="B876" s="217"/>
      <c r="C876" s="221"/>
      <c r="D876" s="283"/>
      <c r="E876" s="217"/>
      <c r="F876" s="217"/>
      <c r="G876" s="217"/>
      <c r="H876" s="218"/>
      <c r="I876" s="219"/>
      <c r="J876" s="219"/>
      <c r="K876" s="273"/>
      <c r="L876" s="273"/>
      <c r="M876" s="273"/>
      <c r="N876" s="273"/>
      <c r="O876" s="273"/>
      <c r="P876" s="220"/>
      <c r="Q876" s="274"/>
      <c r="R876" s="217"/>
      <c r="S876" s="225"/>
      <c r="T876" s="225"/>
      <c r="U876" s="241"/>
      <c r="V876" s="275"/>
      <c r="W876" s="276"/>
      <c r="X876" s="276"/>
      <c r="Y876" s="276"/>
      <c r="Z876" s="276"/>
      <c r="AB876" s="278"/>
    </row>
    <row r="877" spans="1:28" s="277" customFormat="1" ht="20">
      <c r="A877" s="216"/>
      <c r="B877" s="217"/>
      <c r="C877" s="221"/>
      <c r="D877" s="283"/>
      <c r="E877" s="217"/>
      <c r="F877" s="217"/>
      <c r="G877" s="217"/>
      <c r="H877" s="218"/>
      <c r="I877" s="219"/>
      <c r="J877" s="219"/>
      <c r="K877" s="273"/>
      <c r="L877" s="273"/>
      <c r="M877" s="273"/>
      <c r="N877" s="273"/>
      <c r="O877" s="273"/>
      <c r="P877" s="220"/>
      <c r="Q877" s="274"/>
      <c r="R877" s="217"/>
      <c r="S877" s="225"/>
      <c r="T877" s="225"/>
      <c r="U877" s="241"/>
      <c r="V877" s="275"/>
      <c r="W877" s="276"/>
      <c r="X877" s="276"/>
      <c r="Y877" s="276"/>
      <c r="Z877" s="276"/>
      <c r="AB877" s="278"/>
    </row>
    <row r="878" spans="1:28" s="277" customFormat="1" ht="20">
      <c r="A878" s="216"/>
      <c r="B878" s="217"/>
      <c r="C878" s="221"/>
      <c r="D878" s="283"/>
      <c r="E878" s="217"/>
      <c r="F878" s="217"/>
      <c r="G878" s="217"/>
      <c r="H878" s="218"/>
      <c r="I878" s="219"/>
      <c r="J878" s="219"/>
      <c r="K878" s="273"/>
      <c r="L878" s="273"/>
      <c r="M878" s="273"/>
      <c r="N878" s="273"/>
      <c r="O878" s="273"/>
      <c r="P878" s="220"/>
      <c r="Q878" s="274"/>
      <c r="R878" s="217"/>
      <c r="S878" s="225"/>
      <c r="T878" s="225"/>
      <c r="U878" s="241"/>
      <c r="V878" s="275"/>
      <c r="W878" s="276"/>
      <c r="X878" s="276"/>
      <c r="Y878" s="276"/>
      <c r="Z878" s="276"/>
      <c r="AB878" s="278"/>
    </row>
    <row r="879" spans="1:28" s="277" customFormat="1" ht="20">
      <c r="A879" s="216"/>
      <c r="B879" s="217"/>
      <c r="C879" s="221"/>
      <c r="D879" s="283"/>
      <c r="E879" s="217"/>
      <c r="F879" s="217"/>
      <c r="G879" s="217"/>
      <c r="H879" s="218"/>
      <c r="I879" s="219"/>
      <c r="J879" s="219"/>
      <c r="K879" s="273"/>
      <c r="L879" s="273"/>
      <c r="M879" s="273"/>
      <c r="N879" s="273"/>
      <c r="O879" s="273"/>
      <c r="P879" s="220"/>
      <c r="Q879" s="274"/>
      <c r="R879" s="217"/>
      <c r="S879" s="225"/>
      <c r="T879" s="225"/>
      <c r="U879" s="241"/>
      <c r="V879" s="275"/>
      <c r="W879" s="276"/>
      <c r="X879" s="276"/>
      <c r="Y879" s="276"/>
      <c r="Z879" s="276"/>
      <c r="AB879" s="278"/>
    </row>
    <row r="880" spans="1:28" s="277" customFormat="1" ht="20">
      <c r="A880" s="216"/>
      <c r="B880" s="217"/>
      <c r="C880" s="221"/>
      <c r="D880" s="283"/>
      <c r="E880" s="217"/>
      <c r="F880" s="217"/>
      <c r="G880" s="217"/>
      <c r="H880" s="218"/>
      <c r="I880" s="219"/>
      <c r="J880" s="219"/>
      <c r="K880" s="273"/>
      <c r="L880" s="273"/>
      <c r="M880" s="273"/>
      <c r="N880" s="273"/>
      <c r="O880" s="273"/>
      <c r="P880" s="220"/>
      <c r="Q880" s="274"/>
      <c r="R880" s="217"/>
      <c r="S880" s="225"/>
      <c r="T880" s="225"/>
      <c r="U880" s="241"/>
      <c r="V880" s="275"/>
      <c r="W880" s="276"/>
      <c r="X880" s="276"/>
      <c r="Y880" s="276"/>
      <c r="Z880" s="276"/>
      <c r="AB880" s="278"/>
    </row>
    <row r="881" spans="1:28" s="277" customFormat="1" ht="20">
      <c r="A881" s="216"/>
      <c r="B881" s="217"/>
      <c r="C881" s="221"/>
      <c r="D881" s="283"/>
      <c r="E881" s="217"/>
      <c r="F881" s="217"/>
      <c r="G881" s="217"/>
      <c r="H881" s="218"/>
      <c r="I881" s="219"/>
      <c r="J881" s="219"/>
      <c r="K881" s="273"/>
      <c r="L881" s="273"/>
      <c r="M881" s="273"/>
      <c r="N881" s="273"/>
      <c r="O881" s="273"/>
      <c r="P881" s="220"/>
      <c r="Q881" s="274"/>
      <c r="R881" s="217"/>
      <c r="S881" s="225"/>
      <c r="T881" s="225"/>
      <c r="U881" s="241"/>
      <c r="V881" s="275"/>
      <c r="W881" s="276"/>
      <c r="X881" s="276"/>
      <c r="Y881" s="276"/>
      <c r="Z881" s="276"/>
      <c r="AB881" s="278"/>
    </row>
    <row r="882" spans="1:28" s="277" customFormat="1" ht="20">
      <c r="A882" s="216"/>
      <c r="B882" s="217"/>
      <c r="C882" s="221"/>
      <c r="D882" s="283"/>
      <c r="E882" s="217"/>
      <c r="F882" s="217"/>
      <c r="G882" s="217"/>
      <c r="H882" s="218"/>
      <c r="I882" s="219"/>
      <c r="J882" s="219"/>
      <c r="K882" s="273"/>
      <c r="L882" s="273"/>
      <c r="M882" s="273"/>
      <c r="N882" s="273"/>
      <c r="O882" s="273"/>
      <c r="P882" s="220"/>
      <c r="Q882" s="274"/>
      <c r="R882" s="217"/>
      <c r="S882" s="225"/>
      <c r="T882" s="225"/>
      <c r="U882" s="241"/>
      <c r="V882" s="275"/>
      <c r="W882" s="276"/>
      <c r="X882" s="276"/>
      <c r="Y882" s="276"/>
      <c r="Z882" s="276"/>
      <c r="AB882" s="278"/>
    </row>
    <row r="883" spans="1:28" s="277" customFormat="1" ht="20">
      <c r="A883" s="216"/>
      <c r="B883" s="217"/>
      <c r="C883" s="221"/>
      <c r="D883" s="283"/>
      <c r="E883" s="217"/>
      <c r="F883" s="217"/>
      <c r="G883" s="217"/>
      <c r="H883" s="218"/>
      <c r="I883" s="219"/>
      <c r="J883" s="219"/>
      <c r="K883" s="273"/>
      <c r="L883" s="273"/>
      <c r="M883" s="273"/>
      <c r="N883" s="273"/>
      <c r="O883" s="273"/>
      <c r="P883" s="220"/>
      <c r="Q883" s="274"/>
      <c r="R883" s="217"/>
      <c r="S883" s="225"/>
      <c r="T883" s="225"/>
      <c r="U883" s="241"/>
      <c r="V883" s="275"/>
      <c r="W883" s="276"/>
      <c r="X883" s="276"/>
      <c r="Y883" s="276"/>
      <c r="Z883" s="276"/>
      <c r="AB883" s="278"/>
    </row>
    <row r="884" spans="1:28" s="277" customFormat="1" ht="20">
      <c r="A884" s="216"/>
      <c r="B884" s="217"/>
      <c r="C884" s="221"/>
      <c r="D884" s="283"/>
      <c r="E884" s="217"/>
      <c r="F884" s="217"/>
      <c r="G884" s="217"/>
      <c r="H884" s="218"/>
      <c r="I884" s="219"/>
      <c r="J884" s="219"/>
      <c r="K884" s="273"/>
      <c r="L884" s="273"/>
      <c r="M884" s="273"/>
      <c r="N884" s="273"/>
      <c r="O884" s="273"/>
      <c r="P884" s="220"/>
      <c r="Q884" s="274"/>
      <c r="R884" s="217"/>
      <c r="S884" s="225"/>
      <c r="T884" s="225"/>
      <c r="U884" s="241"/>
      <c r="V884" s="275"/>
      <c r="W884" s="276"/>
      <c r="X884" s="276"/>
      <c r="Y884" s="276"/>
      <c r="Z884" s="276"/>
      <c r="AB884" s="278"/>
    </row>
    <row r="885" spans="1:28" s="277" customFormat="1" ht="20">
      <c r="A885" s="216"/>
      <c r="B885" s="217"/>
      <c r="C885" s="221"/>
      <c r="D885" s="283"/>
      <c r="E885" s="217"/>
      <c r="F885" s="217"/>
      <c r="G885" s="217"/>
      <c r="H885" s="218"/>
      <c r="I885" s="219"/>
      <c r="J885" s="219"/>
      <c r="K885" s="273"/>
      <c r="L885" s="273"/>
      <c r="M885" s="273"/>
      <c r="N885" s="273"/>
      <c r="O885" s="273"/>
      <c r="P885" s="220"/>
      <c r="Q885" s="274"/>
      <c r="R885" s="217"/>
      <c r="S885" s="225"/>
      <c r="T885" s="225"/>
      <c r="U885" s="241"/>
      <c r="V885" s="275"/>
      <c r="W885" s="276"/>
      <c r="X885" s="276"/>
      <c r="Y885" s="276"/>
      <c r="Z885" s="276"/>
      <c r="AB885" s="278"/>
    </row>
    <row r="886" spans="1:28" s="277" customFormat="1" ht="20">
      <c r="A886" s="216"/>
      <c r="B886" s="217"/>
      <c r="C886" s="221"/>
      <c r="D886" s="283"/>
      <c r="E886" s="217"/>
      <c r="F886" s="217"/>
      <c r="G886" s="217"/>
      <c r="H886" s="218"/>
      <c r="I886" s="219"/>
      <c r="J886" s="219"/>
      <c r="K886" s="273"/>
      <c r="L886" s="273"/>
      <c r="M886" s="273"/>
      <c r="N886" s="273"/>
      <c r="O886" s="273"/>
      <c r="P886" s="220"/>
      <c r="Q886" s="274"/>
      <c r="R886" s="217"/>
      <c r="S886" s="225"/>
      <c r="T886" s="225"/>
      <c r="U886" s="241"/>
      <c r="V886" s="275"/>
      <c r="W886" s="276"/>
      <c r="X886" s="276"/>
      <c r="Y886" s="276"/>
      <c r="Z886" s="276"/>
      <c r="AB886" s="278"/>
    </row>
    <row r="887" spans="1:28" s="277" customFormat="1" ht="20">
      <c r="A887" s="216"/>
      <c r="B887" s="217"/>
      <c r="C887" s="221"/>
      <c r="D887" s="283"/>
      <c r="E887" s="217"/>
      <c r="F887" s="217"/>
      <c r="G887" s="217"/>
      <c r="H887" s="218"/>
      <c r="I887" s="219"/>
      <c r="J887" s="219"/>
      <c r="K887" s="273"/>
      <c r="L887" s="273"/>
      <c r="M887" s="273"/>
      <c r="N887" s="273"/>
      <c r="O887" s="273"/>
      <c r="P887" s="220"/>
      <c r="Q887" s="274"/>
      <c r="R887" s="217"/>
      <c r="S887" s="225"/>
      <c r="T887" s="225"/>
      <c r="U887" s="241"/>
      <c r="V887" s="275"/>
      <c r="W887" s="276"/>
      <c r="X887" s="276"/>
      <c r="Y887" s="276"/>
      <c r="Z887" s="276"/>
      <c r="AB887" s="278"/>
    </row>
    <row r="888" spans="1:28" s="277" customFormat="1" ht="20">
      <c r="A888" s="216"/>
      <c r="B888" s="217"/>
      <c r="C888" s="221"/>
      <c r="D888" s="283"/>
      <c r="E888" s="217"/>
      <c r="F888" s="217"/>
      <c r="G888" s="217"/>
      <c r="H888" s="218"/>
      <c r="I888" s="219"/>
      <c r="J888" s="219"/>
      <c r="K888" s="273"/>
      <c r="L888" s="273"/>
      <c r="M888" s="273"/>
      <c r="N888" s="273"/>
      <c r="O888" s="273"/>
      <c r="P888" s="220"/>
      <c r="Q888" s="274"/>
      <c r="R888" s="217"/>
      <c r="S888" s="225"/>
      <c r="T888" s="225"/>
      <c r="U888" s="241"/>
      <c r="V888" s="275"/>
      <c r="W888" s="276"/>
      <c r="X888" s="276"/>
      <c r="Y888" s="276"/>
      <c r="Z888" s="276"/>
      <c r="AB888" s="278"/>
    </row>
    <row r="889" spans="1:28" s="277" customFormat="1" ht="20">
      <c r="A889" s="216"/>
      <c r="B889" s="217"/>
      <c r="C889" s="221"/>
      <c r="D889" s="283"/>
      <c r="E889" s="217"/>
      <c r="F889" s="217"/>
      <c r="G889" s="217"/>
      <c r="H889" s="218"/>
      <c r="I889" s="219"/>
      <c r="J889" s="219"/>
      <c r="K889" s="273"/>
      <c r="L889" s="273"/>
      <c r="M889" s="273"/>
      <c r="N889" s="273"/>
      <c r="O889" s="273"/>
      <c r="P889" s="220"/>
      <c r="Q889" s="274"/>
      <c r="R889" s="217"/>
      <c r="S889" s="225"/>
      <c r="T889" s="225"/>
      <c r="U889" s="241"/>
      <c r="V889" s="275"/>
      <c r="W889" s="276"/>
      <c r="X889" s="276"/>
      <c r="Y889" s="276"/>
      <c r="Z889" s="276"/>
      <c r="AB889" s="278"/>
    </row>
    <row r="890" spans="1:28" s="277" customFormat="1" ht="20">
      <c r="A890" s="216"/>
      <c r="B890" s="217"/>
      <c r="C890" s="221"/>
      <c r="D890" s="283"/>
      <c r="E890" s="217"/>
      <c r="F890" s="217"/>
      <c r="G890" s="217"/>
      <c r="H890" s="218"/>
      <c r="I890" s="219"/>
      <c r="J890" s="219"/>
      <c r="K890" s="273"/>
      <c r="L890" s="273"/>
      <c r="M890" s="273"/>
      <c r="N890" s="273"/>
      <c r="O890" s="273"/>
      <c r="P890" s="220"/>
      <c r="Q890" s="274"/>
      <c r="R890" s="217"/>
      <c r="S890" s="225"/>
      <c r="T890" s="225"/>
      <c r="U890" s="241"/>
      <c r="V890" s="275"/>
      <c r="W890" s="276"/>
      <c r="X890" s="276"/>
      <c r="Y890" s="276"/>
      <c r="Z890" s="276"/>
      <c r="AB890" s="278"/>
    </row>
    <row r="891" spans="1:28" s="277" customFormat="1" ht="20">
      <c r="A891" s="216"/>
      <c r="B891" s="217"/>
      <c r="C891" s="221"/>
      <c r="D891" s="283"/>
      <c r="E891" s="217"/>
      <c r="F891" s="217"/>
      <c r="G891" s="217"/>
      <c r="H891" s="218"/>
      <c r="I891" s="219"/>
      <c r="J891" s="219"/>
      <c r="K891" s="273"/>
      <c r="L891" s="273"/>
      <c r="M891" s="273"/>
      <c r="N891" s="273"/>
      <c r="O891" s="273"/>
      <c r="P891" s="220"/>
      <c r="Q891" s="274"/>
      <c r="R891" s="217"/>
      <c r="S891" s="225"/>
      <c r="T891" s="225"/>
      <c r="U891" s="241"/>
      <c r="V891" s="275"/>
      <c r="W891" s="276"/>
      <c r="X891" s="276"/>
      <c r="Y891" s="276"/>
      <c r="Z891" s="276"/>
      <c r="AB891" s="278"/>
    </row>
    <row r="892" spans="1:28" s="277" customFormat="1" ht="20">
      <c r="A892" s="216"/>
      <c r="B892" s="217"/>
      <c r="C892" s="221"/>
      <c r="D892" s="283"/>
      <c r="E892" s="217"/>
      <c r="F892" s="217"/>
      <c r="G892" s="217"/>
      <c r="H892" s="218"/>
      <c r="I892" s="219"/>
      <c r="J892" s="219"/>
      <c r="K892" s="273"/>
      <c r="L892" s="273"/>
      <c r="M892" s="273"/>
      <c r="N892" s="273"/>
      <c r="O892" s="273"/>
      <c r="P892" s="220"/>
      <c r="Q892" s="274"/>
      <c r="R892" s="217"/>
      <c r="S892" s="225"/>
      <c r="T892" s="225"/>
      <c r="U892" s="241"/>
      <c r="V892" s="275"/>
      <c r="W892" s="276"/>
      <c r="X892" s="276"/>
      <c r="Y892" s="276"/>
      <c r="Z892" s="276"/>
      <c r="AB892" s="278"/>
    </row>
    <row r="893" spans="1:28" s="277" customFormat="1" ht="20">
      <c r="A893" s="216"/>
      <c r="B893" s="217"/>
      <c r="C893" s="221"/>
      <c r="D893" s="283"/>
      <c r="E893" s="217"/>
      <c r="F893" s="217"/>
      <c r="G893" s="217"/>
      <c r="H893" s="218"/>
      <c r="I893" s="219"/>
      <c r="J893" s="219"/>
      <c r="K893" s="273"/>
      <c r="L893" s="273"/>
      <c r="M893" s="273"/>
      <c r="N893" s="273"/>
      <c r="O893" s="273"/>
      <c r="P893" s="220"/>
      <c r="Q893" s="274"/>
      <c r="R893" s="217"/>
      <c r="S893" s="225"/>
      <c r="T893" s="225"/>
      <c r="U893" s="241"/>
      <c r="V893" s="275"/>
      <c r="W893" s="276"/>
      <c r="X893" s="276"/>
      <c r="Y893" s="276"/>
      <c r="Z893" s="276"/>
      <c r="AB893" s="278"/>
    </row>
    <row r="894" spans="1:28" s="277" customFormat="1" ht="20">
      <c r="A894" s="216"/>
      <c r="B894" s="217"/>
      <c r="C894" s="221"/>
      <c r="D894" s="283"/>
      <c r="E894" s="217"/>
      <c r="F894" s="217"/>
      <c r="G894" s="217"/>
      <c r="H894" s="218"/>
      <c r="I894" s="219"/>
      <c r="J894" s="219"/>
      <c r="K894" s="273"/>
      <c r="L894" s="273"/>
      <c r="M894" s="273"/>
      <c r="N894" s="273"/>
      <c r="O894" s="273"/>
      <c r="P894" s="220"/>
      <c r="Q894" s="274"/>
      <c r="R894" s="217"/>
      <c r="S894" s="225"/>
      <c r="T894" s="225"/>
      <c r="U894" s="241"/>
      <c r="V894" s="275"/>
      <c r="W894" s="276"/>
      <c r="X894" s="276"/>
      <c r="Y894" s="276"/>
      <c r="Z894" s="276"/>
      <c r="AB894" s="278"/>
    </row>
    <row r="895" spans="1:28" s="277" customFormat="1" ht="20">
      <c r="A895" s="216"/>
      <c r="B895" s="217"/>
      <c r="C895" s="221"/>
      <c r="D895" s="283"/>
      <c r="E895" s="217"/>
      <c r="F895" s="217"/>
      <c r="G895" s="217"/>
      <c r="H895" s="218"/>
      <c r="I895" s="219"/>
      <c r="J895" s="219"/>
      <c r="K895" s="273"/>
      <c r="L895" s="273"/>
      <c r="M895" s="273"/>
      <c r="N895" s="273"/>
      <c r="O895" s="273"/>
      <c r="P895" s="220"/>
      <c r="Q895" s="274"/>
      <c r="R895" s="217"/>
      <c r="S895" s="225"/>
      <c r="T895" s="225"/>
      <c r="U895" s="241"/>
      <c r="V895" s="275"/>
      <c r="W895" s="276"/>
      <c r="X895" s="276"/>
      <c r="Y895" s="276"/>
      <c r="Z895" s="276"/>
      <c r="AB895" s="278"/>
    </row>
    <row r="896" spans="1:28" s="277" customFormat="1" ht="20">
      <c r="A896" s="216"/>
      <c r="B896" s="217"/>
      <c r="C896" s="221"/>
      <c r="D896" s="283"/>
      <c r="E896" s="217"/>
      <c r="F896" s="217"/>
      <c r="G896" s="217"/>
      <c r="H896" s="218"/>
      <c r="I896" s="219"/>
      <c r="J896" s="219"/>
      <c r="K896" s="273"/>
      <c r="L896" s="273"/>
      <c r="M896" s="273"/>
      <c r="N896" s="273"/>
      <c r="O896" s="273"/>
      <c r="P896" s="220"/>
      <c r="Q896" s="274"/>
      <c r="R896" s="217"/>
      <c r="S896" s="225"/>
      <c r="T896" s="225"/>
      <c r="U896" s="241"/>
      <c r="V896" s="275"/>
      <c r="W896" s="276"/>
      <c r="X896" s="276"/>
      <c r="Y896" s="276"/>
      <c r="Z896" s="276"/>
      <c r="AB896" s="278"/>
    </row>
    <row r="897" spans="1:28" s="277" customFormat="1" ht="20">
      <c r="A897" s="216"/>
      <c r="B897" s="217"/>
      <c r="C897" s="221"/>
      <c r="D897" s="283"/>
      <c r="E897" s="217"/>
      <c r="F897" s="217"/>
      <c r="G897" s="217"/>
      <c r="H897" s="218"/>
      <c r="I897" s="219"/>
      <c r="J897" s="219"/>
      <c r="K897" s="273"/>
      <c r="L897" s="273"/>
      <c r="M897" s="273"/>
      <c r="N897" s="273"/>
      <c r="O897" s="273"/>
      <c r="P897" s="220"/>
      <c r="Q897" s="274"/>
      <c r="R897" s="217"/>
      <c r="S897" s="225"/>
      <c r="T897" s="225"/>
      <c r="U897" s="241"/>
      <c r="V897" s="275"/>
      <c r="W897" s="276"/>
      <c r="X897" s="276"/>
      <c r="Y897" s="276"/>
      <c r="Z897" s="276"/>
      <c r="AB897" s="278"/>
    </row>
    <row r="898" spans="1:28" s="277" customFormat="1" ht="20">
      <c r="A898" s="216"/>
      <c r="B898" s="217"/>
      <c r="C898" s="221"/>
      <c r="D898" s="283"/>
      <c r="E898" s="217"/>
      <c r="F898" s="217"/>
      <c r="G898" s="217"/>
      <c r="H898" s="218"/>
      <c r="I898" s="219"/>
      <c r="J898" s="219"/>
      <c r="K898" s="273"/>
      <c r="L898" s="273"/>
      <c r="M898" s="273"/>
      <c r="N898" s="273"/>
      <c r="O898" s="273"/>
      <c r="P898" s="220"/>
      <c r="Q898" s="274"/>
      <c r="R898" s="217"/>
      <c r="S898" s="225"/>
      <c r="T898" s="225"/>
      <c r="U898" s="241"/>
      <c r="V898" s="275"/>
      <c r="W898" s="276"/>
      <c r="X898" s="276"/>
      <c r="Y898" s="276"/>
      <c r="Z898" s="276"/>
      <c r="AB898" s="278"/>
    </row>
    <row r="899" spans="1:28" s="277" customFormat="1" ht="20">
      <c r="A899" s="216"/>
      <c r="B899" s="217"/>
      <c r="C899" s="221"/>
      <c r="D899" s="283"/>
      <c r="E899" s="217"/>
      <c r="F899" s="217"/>
      <c r="G899" s="217"/>
      <c r="H899" s="218"/>
      <c r="I899" s="219"/>
      <c r="J899" s="219"/>
      <c r="K899" s="273"/>
      <c r="L899" s="273"/>
      <c r="M899" s="273"/>
      <c r="N899" s="273"/>
      <c r="O899" s="273"/>
      <c r="P899" s="220"/>
      <c r="Q899" s="274"/>
      <c r="R899" s="217"/>
      <c r="S899" s="225"/>
      <c r="T899" s="225"/>
      <c r="U899" s="241"/>
      <c r="V899" s="275"/>
      <c r="W899" s="276"/>
      <c r="X899" s="276"/>
      <c r="Y899" s="276"/>
      <c r="Z899" s="276"/>
      <c r="AB899" s="278"/>
    </row>
    <row r="900" spans="1:28" s="277" customFormat="1" ht="20">
      <c r="A900" s="216"/>
      <c r="B900" s="217"/>
      <c r="C900" s="221"/>
      <c r="D900" s="283"/>
      <c r="E900" s="217"/>
      <c r="F900" s="217"/>
      <c r="G900" s="217"/>
      <c r="H900" s="218"/>
      <c r="I900" s="219"/>
      <c r="J900" s="219"/>
      <c r="K900" s="273"/>
      <c r="L900" s="273"/>
      <c r="M900" s="273"/>
      <c r="N900" s="273"/>
      <c r="O900" s="273"/>
      <c r="P900" s="220"/>
      <c r="Q900" s="274"/>
      <c r="R900" s="217"/>
      <c r="S900" s="225"/>
      <c r="T900" s="225"/>
      <c r="U900" s="241"/>
      <c r="V900" s="275"/>
      <c r="W900" s="276"/>
      <c r="X900" s="276"/>
      <c r="Y900" s="276"/>
      <c r="Z900" s="276"/>
      <c r="AB900" s="278"/>
    </row>
    <row r="901" spans="1:28" s="277" customFormat="1" ht="20">
      <c r="A901" s="216"/>
      <c r="B901" s="217"/>
      <c r="C901" s="221"/>
      <c r="D901" s="283"/>
      <c r="E901" s="217"/>
      <c r="F901" s="217"/>
      <c r="G901" s="217"/>
      <c r="H901" s="218"/>
      <c r="I901" s="219"/>
      <c r="J901" s="219"/>
      <c r="K901" s="273"/>
      <c r="L901" s="273"/>
      <c r="M901" s="273"/>
      <c r="N901" s="273"/>
      <c r="O901" s="273"/>
      <c r="P901" s="220"/>
      <c r="Q901" s="274"/>
      <c r="R901" s="217"/>
      <c r="S901" s="225"/>
      <c r="T901" s="225"/>
      <c r="U901" s="241"/>
      <c r="V901" s="275"/>
      <c r="W901" s="276"/>
      <c r="X901" s="276"/>
      <c r="Y901" s="276"/>
      <c r="Z901" s="276"/>
      <c r="AB901" s="278"/>
    </row>
    <row r="902" spans="1:28" s="277" customFormat="1" ht="20">
      <c r="A902" s="216"/>
      <c r="B902" s="217"/>
      <c r="C902" s="221"/>
      <c r="D902" s="283"/>
      <c r="E902" s="217"/>
      <c r="F902" s="217"/>
      <c r="G902" s="217"/>
      <c r="H902" s="218"/>
      <c r="I902" s="219"/>
      <c r="J902" s="219"/>
      <c r="K902" s="273"/>
      <c r="L902" s="273"/>
      <c r="M902" s="273"/>
      <c r="N902" s="273"/>
      <c r="O902" s="273"/>
      <c r="P902" s="220"/>
      <c r="Q902" s="274"/>
      <c r="R902" s="217"/>
      <c r="S902" s="225"/>
      <c r="T902" s="225"/>
      <c r="U902" s="241"/>
      <c r="V902" s="275"/>
      <c r="W902" s="276"/>
      <c r="X902" s="276"/>
      <c r="Y902" s="276"/>
      <c r="Z902" s="276"/>
      <c r="AB902" s="278"/>
    </row>
    <row r="903" spans="1:28" s="277" customFormat="1" ht="20">
      <c r="A903" s="216"/>
      <c r="B903" s="217"/>
      <c r="C903" s="221"/>
      <c r="D903" s="283"/>
      <c r="E903" s="217"/>
      <c r="F903" s="217"/>
      <c r="G903" s="217"/>
      <c r="H903" s="218"/>
      <c r="I903" s="219"/>
      <c r="J903" s="219"/>
      <c r="K903" s="273"/>
      <c r="L903" s="273"/>
      <c r="M903" s="273"/>
      <c r="N903" s="273"/>
      <c r="O903" s="273"/>
      <c r="P903" s="220"/>
      <c r="Q903" s="274"/>
      <c r="R903" s="217"/>
      <c r="S903" s="225"/>
      <c r="T903" s="225"/>
      <c r="U903" s="241"/>
      <c r="V903" s="275"/>
      <c r="W903" s="276"/>
      <c r="X903" s="276"/>
      <c r="Y903" s="276"/>
      <c r="Z903" s="276"/>
      <c r="AB903" s="278"/>
    </row>
    <row r="904" spans="1:28" s="277" customFormat="1" ht="20">
      <c r="A904" s="216"/>
      <c r="B904" s="217"/>
      <c r="C904" s="221"/>
      <c r="D904" s="283"/>
      <c r="E904" s="217"/>
      <c r="F904" s="217"/>
      <c r="G904" s="217"/>
      <c r="H904" s="218"/>
      <c r="I904" s="219"/>
      <c r="J904" s="219"/>
      <c r="K904" s="273"/>
      <c r="L904" s="273"/>
      <c r="M904" s="273"/>
      <c r="N904" s="273"/>
      <c r="O904" s="273"/>
      <c r="P904" s="220"/>
      <c r="Q904" s="274"/>
      <c r="R904" s="217"/>
      <c r="S904" s="225"/>
      <c r="T904" s="225"/>
      <c r="U904" s="241"/>
      <c r="V904" s="275"/>
      <c r="W904" s="276"/>
      <c r="X904" s="276"/>
      <c r="Y904" s="276"/>
      <c r="Z904" s="276"/>
      <c r="AB904" s="278"/>
    </row>
    <row r="905" spans="1:28" s="277" customFormat="1" ht="20">
      <c r="A905" s="216"/>
      <c r="B905" s="217"/>
      <c r="C905" s="221"/>
      <c r="D905" s="283"/>
      <c r="E905" s="217"/>
      <c r="F905" s="217"/>
      <c r="G905" s="217"/>
      <c r="H905" s="218"/>
      <c r="I905" s="219"/>
      <c r="J905" s="219"/>
      <c r="K905" s="273"/>
      <c r="L905" s="273"/>
      <c r="M905" s="273"/>
      <c r="N905" s="273"/>
      <c r="O905" s="273"/>
      <c r="P905" s="220"/>
      <c r="Q905" s="274"/>
      <c r="R905" s="217"/>
      <c r="S905" s="225"/>
      <c r="T905" s="225"/>
      <c r="U905" s="241"/>
      <c r="V905" s="275"/>
      <c r="W905" s="276"/>
      <c r="X905" s="276"/>
      <c r="Y905" s="276"/>
      <c r="Z905" s="276"/>
      <c r="AB905" s="278"/>
    </row>
    <row r="906" spans="1:28" s="277" customFormat="1" ht="20">
      <c r="A906" s="216"/>
      <c r="B906" s="217"/>
      <c r="C906" s="221"/>
      <c r="D906" s="283"/>
      <c r="E906" s="217"/>
      <c r="F906" s="217"/>
      <c r="G906" s="217"/>
      <c r="H906" s="218"/>
      <c r="I906" s="219"/>
      <c r="J906" s="219"/>
      <c r="K906" s="273"/>
      <c r="L906" s="273"/>
      <c r="M906" s="273"/>
      <c r="N906" s="273"/>
      <c r="O906" s="273"/>
      <c r="P906" s="220"/>
      <c r="Q906" s="274"/>
      <c r="R906" s="217"/>
      <c r="S906" s="225"/>
      <c r="T906" s="225"/>
      <c r="U906" s="241"/>
      <c r="V906" s="275"/>
      <c r="W906" s="276"/>
      <c r="X906" s="276"/>
      <c r="Y906" s="276"/>
      <c r="Z906" s="276"/>
      <c r="AB906" s="278"/>
    </row>
    <row r="907" spans="1:28" s="277" customFormat="1" ht="20">
      <c r="A907" s="216"/>
      <c r="B907" s="217"/>
      <c r="C907" s="221"/>
      <c r="D907" s="283"/>
      <c r="E907" s="217"/>
      <c r="F907" s="217"/>
      <c r="G907" s="217"/>
      <c r="H907" s="218"/>
      <c r="I907" s="219"/>
      <c r="J907" s="219"/>
      <c r="K907" s="273"/>
      <c r="L907" s="273"/>
      <c r="M907" s="273"/>
      <c r="N907" s="273"/>
      <c r="O907" s="273"/>
      <c r="P907" s="220"/>
      <c r="Q907" s="274"/>
      <c r="R907" s="217"/>
      <c r="S907" s="225"/>
      <c r="T907" s="225"/>
      <c r="U907" s="241"/>
      <c r="V907" s="275"/>
      <c r="W907" s="276"/>
      <c r="X907" s="276"/>
      <c r="Y907" s="276"/>
      <c r="Z907" s="276"/>
      <c r="AB907" s="278"/>
    </row>
    <row r="908" spans="1:28" s="277" customFormat="1" ht="20">
      <c r="A908" s="216"/>
      <c r="B908" s="217"/>
      <c r="C908" s="221"/>
      <c r="D908" s="283"/>
      <c r="E908" s="217"/>
      <c r="F908" s="217"/>
      <c r="G908" s="217"/>
      <c r="H908" s="218"/>
      <c r="I908" s="219"/>
      <c r="J908" s="219"/>
      <c r="K908" s="273"/>
      <c r="L908" s="273"/>
      <c r="M908" s="273"/>
      <c r="N908" s="273"/>
      <c r="O908" s="273"/>
      <c r="P908" s="220"/>
      <c r="Q908" s="274"/>
      <c r="R908" s="217"/>
      <c r="S908" s="225"/>
      <c r="T908" s="225"/>
      <c r="U908" s="241"/>
      <c r="V908" s="275"/>
      <c r="W908" s="276"/>
      <c r="X908" s="276"/>
      <c r="Y908" s="276"/>
      <c r="Z908" s="276"/>
      <c r="AB908" s="278"/>
    </row>
    <row r="909" spans="1:28" s="277" customFormat="1" ht="20">
      <c r="A909" s="216"/>
      <c r="B909" s="217"/>
      <c r="C909" s="221"/>
      <c r="D909" s="283"/>
      <c r="E909" s="217"/>
      <c r="F909" s="217"/>
      <c r="G909" s="217"/>
      <c r="H909" s="218"/>
      <c r="I909" s="219"/>
      <c r="J909" s="219"/>
      <c r="K909" s="273"/>
      <c r="L909" s="273"/>
      <c r="M909" s="273"/>
      <c r="N909" s="273"/>
      <c r="O909" s="273"/>
      <c r="P909" s="220"/>
      <c r="Q909" s="274"/>
      <c r="R909" s="217"/>
      <c r="S909" s="225"/>
      <c r="T909" s="225"/>
      <c r="U909" s="241"/>
      <c r="V909" s="275"/>
      <c r="W909" s="276"/>
      <c r="X909" s="276"/>
      <c r="Y909" s="276"/>
      <c r="Z909" s="276"/>
      <c r="AB909" s="278"/>
    </row>
    <row r="910" spans="1:28" s="277" customFormat="1" ht="20">
      <c r="A910" s="216"/>
      <c r="B910" s="217"/>
      <c r="C910" s="221"/>
      <c r="D910" s="283"/>
      <c r="E910" s="217"/>
      <c r="F910" s="217"/>
      <c r="G910" s="217"/>
      <c r="H910" s="218"/>
      <c r="I910" s="219"/>
      <c r="J910" s="219"/>
      <c r="K910" s="273"/>
      <c r="L910" s="273"/>
      <c r="M910" s="273"/>
      <c r="N910" s="273"/>
      <c r="O910" s="273"/>
      <c r="P910" s="220"/>
      <c r="Q910" s="274"/>
      <c r="R910" s="217"/>
      <c r="S910" s="225"/>
      <c r="T910" s="225"/>
      <c r="U910" s="241"/>
      <c r="V910" s="275"/>
      <c r="W910" s="276"/>
      <c r="X910" s="276"/>
      <c r="Y910" s="276"/>
      <c r="Z910" s="276"/>
      <c r="AB910" s="278"/>
    </row>
    <row r="911" spans="1:28" s="277" customFormat="1" ht="20">
      <c r="A911" s="216"/>
      <c r="B911" s="217"/>
      <c r="C911" s="221"/>
      <c r="D911" s="283"/>
      <c r="E911" s="217"/>
      <c r="F911" s="217"/>
      <c r="G911" s="217"/>
      <c r="H911" s="218"/>
      <c r="I911" s="219"/>
      <c r="J911" s="219"/>
      <c r="K911" s="273"/>
      <c r="L911" s="273"/>
      <c r="M911" s="273"/>
      <c r="N911" s="273"/>
      <c r="O911" s="273"/>
      <c r="P911" s="220"/>
      <c r="Q911" s="274"/>
      <c r="R911" s="217"/>
      <c r="S911" s="225"/>
      <c r="T911" s="225"/>
      <c r="U911" s="241"/>
      <c r="V911" s="275"/>
      <c r="W911" s="276"/>
      <c r="X911" s="276"/>
      <c r="Y911" s="276"/>
      <c r="Z911" s="276"/>
      <c r="AB911" s="278"/>
    </row>
    <row r="912" spans="1:28" s="277" customFormat="1" ht="20">
      <c r="A912" s="216"/>
      <c r="B912" s="217"/>
      <c r="C912" s="221"/>
      <c r="D912" s="283"/>
      <c r="E912" s="217"/>
      <c r="F912" s="217"/>
      <c r="G912" s="217"/>
      <c r="H912" s="218"/>
      <c r="I912" s="219"/>
      <c r="J912" s="219"/>
      <c r="K912" s="273"/>
      <c r="L912" s="273"/>
      <c r="M912" s="273"/>
      <c r="N912" s="273"/>
      <c r="O912" s="273"/>
      <c r="P912" s="220"/>
      <c r="Q912" s="274"/>
      <c r="R912" s="217"/>
      <c r="S912" s="225"/>
      <c r="T912" s="225"/>
      <c r="U912" s="241"/>
      <c r="V912" s="275"/>
      <c r="W912" s="276"/>
      <c r="X912" s="276"/>
      <c r="Y912" s="276"/>
      <c r="Z912" s="276"/>
      <c r="AB912" s="278"/>
    </row>
    <row r="913" spans="1:28" s="277" customFormat="1" ht="20">
      <c r="A913" s="216"/>
      <c r="B913" s="217"/>
      <c r="C913" s="221"/>
      <c r="D913" s="283"/>
      <c r="E913" s="217"/>
      <c r="F913" s="217"/>
      <c r="G913" s="217"/>
      <c r="H913" s="218"/>
      <c r="I913" s="219"/>
      <c r="J913" s="219"/>
      <c r="K913" s="273"/>
      <c r="L913" s="273"/>
      <c r="M913" s="273"/>
      <c r="N913" s="273"/>
      <c r="O913" s="273"/>
      <c r="P913" s="220"/>
      <c r="Q913" s="274"/>
      <c r="R913" s="217"/>
      <c r="S913" s="225"/>
      <c r="T913" s="225"/>
      <c r="U913" s="241"/>
      <c r="V913" s="275"/>
      <c r="W913" s="276"/>
      <c r="X913" s="276"/>
      <c r="Y913" s="276"/>
      <c r="Z913" s="276"/>
      <c r="AB913" s="278"/>
    </row>
    <row r="914" spans="1:28" s="277" customFormat="1" ht="20">
      <c r="A914" s="216"/>
      <c r="B914" s="217"/>
      <c r="C914" s="221"/>
      <c r="D914" s="283"/>
      <c r="E914" s="217"/>
      <c r="F914" s="217"/>
      <c r="G914" s="217"/>
      <c r="H914" s="218"/>
      <c r="I914" s="219"/>
      <c r="J914" s="219"/>
      <c r="K914" s="273"/>
      <c r="L914" s="273"/>
      <c r="M914" s="273"/>
      <c r="N914" s="273"/>
      <c r="O914" s="273"/>
      <c r="P914" s="220"/>
      <c r="Q914" s="274"/>
      <c r="R914" s="217"/>
      <c r="S914" s="225"/>
      <c r="T914" s="225"/>
      <c r="U914" s="241"/>
      <c r="V914" s="275"/>
      <c r="W914" s="276"/>
      <c r="X914" s="276"/>
      <c r="Y914" s="276"/>
      <c r="Z914" s="276"/>
      <c r="AB914" s="278"/>
    </row>
    <row r="915" spans="1:28" s="277" customFormat="1" ht="20">
      <c r="A915" s="216"/>
      <c r="B915" s="217"/>
      <c r="C915" s="221"/>
      <c r="D915" s="283"/>
      <c r="E915" s="217"/>
      <c r="F915" s="217"/>
      <c r="G915" s="217"/>
      <c r="H915" s="218"/>
      <c r="I915" s="219"/>
      <c r="J915" s="219"/>
      <c r="K915" s="273"/>
      <c r="L915" s="273"/>
      <c r="M915" s="273"/>
      <c r="N915" s="273"/>
      <c r="O915" s="273"/>
      <c r="P915" s="220"/>
      <c r="Q915" s="274"/>
      <c r="R915" s="217"/>
      <c r="S915" s="225"/>
      <c r="T915" s="225"/>
      <c r="U915" s="241"/>
      <c r="V915" s="275"/>
      <c r="W915" s="276"/>
      <c r="X915" s="276"/>
      <c r="Y915" s="276"/>
      <c r="Z915" s="276"/>
      <c r="AB915" s="278"/>
    </row>
    <row r="916" spans="1:28" s="277" customFormat="1" ht="20">
      <c r="A916" s="216"/>
      <c r="B916" s="217"/>
      <c r="C916" s="221"/>
      <c r="D916" s="283"/>
      <c r="E916" s="217"/>
      <c r="F916" s="217"/>
      <c r="G916" s="217"/>
      <c r="H916" s="218"/>
      <c r="I916" s="219"/>
      <c r="J916" s="219"/>
      <c r="K916" s="273"/>
      <c r="L916" s="273"/>
      <c r="M916" s="273"/>
      <c r="N916" s="273"/>
      <c r="O916" s="273"/>
      <c r="P916" s="220"/>
      <c r="Q916" s="274"/>
      <c r="R916" s="217"/>
      <c r="S916" s="225"/>
      <c r="T916" s="225"/>
      <c r="U916" s="241"/>
      <c r="V916" s="275"/>
      <c r="W916" s="276"/>
      <c r="X916" s="276"/>
      <c r="Y916" s="276"/>
      <c r="Z916" s="276"/>
      <c r="AB916" s="278"/>
    </row>
    <row r="917" spans="1:28" s="277" customFormat="1" ht="20">
      <c r="A917" s="216"/>
      <c r="B917" s="217"/>
      <c r="C917" s="221"/>
      <c r="D917" s="283"/>
      <c r="E917" s="217"/>
      <c r="F917" s="217"/>
      <c r="G917" s="217"/>
      <c r="H917" s="218"/>
      <c r="I917" s="219"/>
      <c r="J917" s="219"/>
      <c r="K917" s="273"/>
      <c r="L917" s="273"/>
      <c r="M917" s="273"/>
      <c r="N917" s="273"/>
      <c r="O917" s="273"/>
      <c r="P917" s="220"/>
      <c r="Q917" s="274"/>
      <c r="R917" s="217"/>
      <c r="S917" s="225"/>
      <c r="T917" s="225"/>
      <c r="U917" s="241"/>
      <c r="V917" s="275"/>
      <c r="W917" s="276"/>
      <c r="X917" s="276"/>
      <c r="Y917" s="276"/>
      <c r="Z917" s="276"/>
      <c r="AB917" s="278"/>
    </row>
    <row r="918" spans="1:28" s="277" customFormat="1" ht="20">
      <c r="A918" s="216"/>
      <c r="B918" s="217"/>
      <c r="C918" s="221"/>
      <c r="D918" s="283"/>
      <c r="E918" s="217"/>
      <c r="F918" s="217"/>
      <c r="G918" s="217"/>
      <c r="H918" s="218"/>
      <c r="I918" s="219"/>
      <c r="J918" s="219"/>
      <c r="K918" s="273"/>
      <c r="L918" s="273"/>
      <c r="M918" s="273"/>
      <c r="N918" s="273"/>
      <c r="O918" s="273"/>
      <c r="P918" s="220"/>
      <c r="Q918" s="274"/>
      <c r="R918" s="217"/>
      <c r="S918" s="225"/>
      <c r="T918" s="225"/>
      <c r="U918" s="241"/>
      <c r="V918" s="275"/>
      <c r="W918" s="276"/>
      <c r="X918" s="276"/>
      <c r="Y918" s="276"/>
      <c r="Z918" s="276"/>
      <c r="AB918" s="278"/>
    </row>
    <row r="919" spans="1:28" s="277" customFormat="1" ht="20">
      <c r="A919" s="216"/>
      <c r="B919" s="217"/>
      <c r="C919" s="221"/>
      <c r="D919" s="283"/>
      <c r="E919" s="217"/>
      <c r="F919" s="217"/>
      <c r="G919" s="217"/>
      <c r="H919" s="218"/>
      <c r="I919" s="219"/>
      <c r="J919" s="219"/>
      <c r="K919" s="273"/>
      <c r="L919" s="273"/>
      <c r="M919" s="273"/>
      <c r="N919" s="273"/>
      <c r="O919" s="273"/>
      <c r="P919" s="220"/>
      <c r="Q919" s="274"/>
      <c r="R919" s="217"/>
      <c r="S919" s="225"/>
      <c r="T919" s="225"/>
      <c r="U919" s="241"/>
      <c r="V919" s="275"/>
      <c r="W919" s="276"/>
      <c r="X919" s="276"/>
      <c r="Y919" s="276"/>
      <c r="Z919" s="276"/>
      <c r="AB919" s="278"/>
    </row>
    <row r="920" spans="1:28" s="277" customFormat="1" ht="20">
      <c r="A920" s="216"/>
      <c r="B920" s="217"/>
      <c r="C920" s="221"/>
      <c r="D920" s="283"/>
      <c r="E920" s="217"/>
      <c r="F920" s="217"/>
      <c r="G920" s="217"/>
      <c r="H920" s="218"/>
      <c r="I920" s="219"/>
      <c r="J920" s="219"/>
      <c r="K920" s="273"/>
      <c r="L920" s="273"/>
      <c r="M920" s="273"/>
      <c r="N920" s="273"/>
      <c r="O920" s="273"/>
      <c r="P920" s="220"/>
      <c r="Q920" s="274"/>
      <c r="R920" s="217"/>
      <c r="S920" s="225"/>
      <c r="T920" s="225"/>
      <c r="U920" s="241"/>
      <c r="V920" s="275"/>
      <c r="W920" s="276"/>
      <c r="X920" s="276"/>
      <c r="Y920" s="276"/>
      <c r="Z920" s="276"/>
      <c r="AB920" s="278"/>
    </row>
    <row r="921" spans="1:28" s="277" customFormat="1" ht="20">
      <c r="A921" s="216"/>
      <c r="B921" s="217"/>
      <c r="C921" s="221"/>
      <c r="D921" s="283"/>
      <c r="E921" s="217"/>
      <c r="F921" s="217"/>
      <c r="G921" s="217"/>
      <c r="H921" s="218"/>
      <c r="I921" s="219"/>
      <c r="J921" s="219"/>
      <c r="K921" s="273"/>
      <c r="L921" s="273"/>
      <c r="M921" s="273"/>
      <c r="N921" s="273"/>
      <c r="O921" s="273"/>
      <c r="P921" s="220"/>
      <c r="Q921" s="274"/>
      <c r="R921" s="217"/>
      <c r="S921" s="225"/>
      <c r="T921" s="225"/>
      <c r="U921" s="241"/>
      <c r="V921" s="275"/>
      <c r="W921" s="276"/>
      <c r="X921" s="276"/>
      <c r="Y921" s="276"/>
      <c r="Z921" s="276"/>
      <c r="AB921" s="278"/>
    </row>
    <row r="922" spans="1:28" s="277" customFormat="1" ht="20">
      <c r="A922" s="216"/>
      <c r="B922" s="217"/>
      <c r="C922" s="221"/>
      <c r="D922" s="283"/>
      <c r="E922" s="217"/>
      <c r="F922" s="217"/>
      <c r="G922" s="217"/>
      <c r="H922" s="218"/>
      <c r="I922" s="219"/>
      <c r="J922" s="219"/>
      <c r="K922" s="273"/>
      <c r="L922" s="273"/>
      <c r="M922" s="273"/>
      <c r="N922" s="273"/>
      <c r="O922" s="273"/>
      <c r="P922" s="220"/>
      <c r="Q922" s="274"/>
      <c r="R922" s="217"/>
      <c r="S922" s="225"/>
      <c r="T922" s="225"/>
      <c r="U922" s="241"/>
      <c r="V922" s="275"/>
      <c r="W922" s="276"/>
      <c r="X922" s="276"/>
      <c r="Y922" s="276"/>
      <c r="Z922" s="276"/>
      <c r="AB922" s="278"/>
    </row>
    <row r="923" spans="1:28" s="277" customFormat="1" ht="20">
      <c r="A923" s="216"/>
      <c r="B923" s="217"/>
      <c r="C923" s="221"/>
      <c r="D923" s="283"/>
      <c r="E923" s="217"/>
      <c r="F923" s="217"/>
      <c r="G923" s="217"/>
      <c r="H923" s="218"/>
      <c r="I923" s="219"/>
      <c r="J923" s="219"/>
      <c r="K923" s="273"/>
      <c r="L923" s="273"/>
      <c r="M923" s="273"/>
      <c r="N923" s="273"/>
      <c r="O923" s="273"/>
      <c r="P923" s="220"/>
      <c r="Q923" s="274"/>
      <c r="R923" s="217"/>
      <c r="S923" s="225"/>
      <c r="T923" s="225"/>
      <c r="U923" s="241"/>
      <c r="V923" s="275"/>
      <c r="W923" s="276"/>
      <c r="X923" s="276"/>
      <c r="Y923" s="276"/>
      <c r="Z923" s="276"/>
      <c r="AB923" s="278"/>
    </row>
    <row r="924" spans="1:28" s="277" customFormat="1" ht="20">
      <c r="A924" s="216"/>
      <c r="B924" s="217"/>
      <c r="C924" s="221"/>
      <c r="D924" s="283"/>
      <c r="E924" s="217"/>
      <c r="F924" s="217"/>
      <c r="G924" s="217"/>
      <c r="H924" s="218"/>
      <c r="I924" s="219"/>
      <c r="J924" s="219"/>
      <c r="K924" s="273"/>
      <c r="L924" s="273"/>
      <c r="M924" s="273"/>
      <c r="N924" s="273"/>
      <c r="O924" s="273"/>
      <c r="P924" s="220"/>
      <c r="Q924" s="274"/>
      <c r="R924" s="217"/>
      <c r="S924" s="225"/>
      <c r="T924" s="225"/>
      <c r="U924" s="241"/>
      <c r="V924" s="275"/>
      <c r="W924" s="276"/>
      <c r="X924" s="276"/>
      <c r="Y924" s="276"/>
      <c r="Z924" s="276"/>
      <c r="AB924" s="278"/>
    </row>
    <row r="925" spans="1:28" s="277" customFormat="1" ht="20">
      <c r="A925" s="216"/>
      <c r="B925" s="217"/>
      <c r="C925" s="221"/>
      <c r="D925" s="283"/>
      <c r="E925" s="217"/>
      <c r="F925" s="217"/>
      <c r="G925" s="217"/>
      <c r="H925" s="218"/>
      <c r="I925" s="219"/>
      <c r="J925" s="219"/>
      <c r="K925" s="273"/>
      <c r="L925" s="273"/>
      <c r="M925" s="273"/>
      <c r="N925" s="273"/>
      <c r="O925" s="273"/>
      <c r="P925" s="220"/>
      <c r="Q925" s="274"/>
      <c r="R925" s="217"/>
      <c r="S925" s="225"/>
      <c r="T925" s="225"/>
      <c r="U925" s="241"/>
      <c r="V925" s="275"/>
      <c r="W925" s="276"/>
      <c r="X925" s="276"/>
      <c r="Y925" s="276"/>
      <c r="Z925" s="276"/>
      <c r="AB925" s="278"/>
    </row>
    <row r="926" spans="1:28" s="277" customFormat="1" ht="20">
      <c r="A926" s="216"/>
      <c r="B926" s="217"/>
      <c r="C926" s="221"/>
      <c r="D926" s="283"/>
      <c r="E926" s="217"/>
      <c r="F926" s="217"/>
      <c r="G926" s="217"/>
      <c r="H926" s="218"/>
      <c r="I926" s="219"/>
      <c r="J926" s="219"/>
      <c r="K926" s="273"/>
      <c r="L926" s="273"/>
      <c r="M926" s="273"/>
      <c r="N926" s="273"/>
      <c r="O926" s="273"/>
      <c r="P926" s="220"/>
      <c r="Q926" s="274"/>
      <c r="R926" s="217"/>
      <c r="S926" s="225"/>
      <c r="T926" s="225"/>
      <c r="U926" s="241"/>
      <c r="V926" s="275"/>
      <c r="W926" s="276"/>
      <c r="X926" s="276"/>
      <c r="Y926" s="276"/>
      <c r="Z926" s="276"/>
      <c r="AB926" s="278"/>
    </row>
    <row r="927" spans="1:28" s="277" customFormat="1" ht="20">
      <c r="A927" s="216"/>
      <c r="B927" s="217"/>
      <c r="C927" s="221"/>
      <c r="D927" s="283"/>
      <c r="E927" s="217"/>
      <c r="F927" s="217"/>
      <c r="G927" s="217"/>
      <c r="H927" s="218"/>
      <c r="I927" s="219"/>
      <c r="J927" s="219"/>
      <c r="K927" s="273"/>
      <c r="L927" s="273"/>
      <c r="M927" s="273"/>
      <c r="N927" s="273"/>
      <c r="O927" s="273"/>
      <c r="P927" s="220"/>
      <c r="Q927" s="274"/>
      <c r="R927" s="217"/>
      <c r="S927" s="225"/>
      <c r="T927" s="225"/>
      <c r="U927" s="241"/>
      <c r="V927" s="275"/>
      <c r="W927" s="276"/>
      <c r="X927" s="276"/>
      <c r="Y927" s="276"/>
      <c r="Z927" s="276"/>
      <c r="AB927" s="278"/>
    </row>
    <row r="928" spans="1:28" s="277" customFormat="1" ht="20">
      <c r="A928" s="216"/>
      <c r="B928" s="217"/>
      <c r="C928" s="221"/>
      <c r="D928" s="283"/>
      <c r="E928" s="217"/>
      <c r="F928" s="217"/>
      <c r="G928" s="217"/>
      <c r="H928" s="218"/>
      <c r="I928" s="219"/>
      <c r="J928" s="219"/>
      <c r="K928" s="273"/>
      <c r="L928" s="273"/>
      <c r="M928" s="273"/>
      <c r="N928" s="273"/>
      <c r="O928" s="273"/>
      <c r="P928" s="220"/>
      <c r="Q928" s="274"/>
      <c r="R928" s="217"/>
      <c r="S928" s="225"/>
      <c r="T928" s="225"/>
      <c r="U928" s="241"/>
      <c r="V928" s="275"/>
      <c r="W928" s="276"/>
      <c r="X928" s="276"/>
      <c r="Y928" s="276"/>
      <c r="Z928" s="276"/>
      <c r="AB928" s="278"/>
    </row>
    <row r="929" spans="1:28" s="277" customFormat="1" ht="20">
      <c r="A929" s="216"/>
      <c r="B929" s="217"/>
      <c r="C929" s="221"/>
      <c r="D929" s="283"/>
      <c r="E929" s="217"/>
      <c r="F929" s="217"/>
      <c r="G929" s="217"/>
      <c r="H929" s="218"/>
      <c r="I929" s="219"/>
      <c r="J929" s="219"/>
      <c r="K929" s="273"/>
      <c r="L929" s="273"/>
      <c r="M929" s="273"/>
      <c r="N929" s="273"/>
      <c r="O929" s="273"/>
      <c r="P929" s="220"/>
      <c r="Q929" s="274"/>
      <c r="R929" s="217"/>
      <c r="S929" s="225"/>
      <c r="T929" s="225"/>
      <c r="U929" s="241"/>
      <c r="V929" s="275"/>
      <c r="W929" s="276"/>
      <c r="X929" s="276"/>
      <c r="Y929" s="276"/>
      <c r="Z929" s="276"/>
      <c r="AB929" s="278"/>
    </row>
    <row r="930" spans="1:28" s="277" customFormat="1" ht="20">
      <c r="A930" s="216"/>
      <c r="B930" s="217"/>
      <c r="C930" s="221"/>
      <c r="D930" s="283"/>
      <c r="E930" s="217"/>
      <c r="F930" s="217"/>
      <c r="G930" s="217"/>
      <c r="H930" s="218"/>
      <c r="I930" s="219"/>
      <c r="J930" s="219"/>
      <c r="K930" s="273"/>
      <c r="L930" s="273"/>
      <c r="M930" s="273"/>
      <c r="N930" s="273"/>
      <c r="O930" s="273"/>
      <c r="P930" s="220"/>
      <c r="Q930" s="274"/>
      <c r="R930" s="217"/>
      <c r="S930" s="225"/>
      <c r="T930" s="225"/>
      <c r="U930" s="241"/>
      <c r="V930" s="275"/>
      <c r="W930" s="276"/>
      <c r="X930" s="276"/>
      <c r="Y930" s="276"/>
      <c r="Z930" s="276"/>
      <c r="AB930" s="278"/>
    </row>
    <row r="931" spans="1:28" s="277" customFormat="1" ht="20">
      <c r="A931" s="216"/>
      <c r="B931" s="217"/>
      <c r="C931" s="221"/>
      <c r="D931" s="283"/>
      <c r="E931" s="217"/>
      <c r="F931" s="217"/>
      <c r="G931" s="217"/>
      <c r="H931" s="218"/>
      <c r="I931" s="219"/>
      <c r="J931" s="219"/>
      <c r="K931" s="273"/>
      <c r="L931" s="273"/>
      <c r="M931" s="273"/>
      <c r="N931" s="273"/>
      <c r="O931" s="273"/>
      <c r="P931" s="220"/>
      <c r="Q931" s="274"/>
      <c r="R931" s="217"/>
      <c r="S931" s="225"/>
      <c r="T931" s="225"/>
      <c r="U931" s="241"/>
      <c r="V931" s="275"/>
      <c r="W931" s="276"/>
      <c r="X931" s="276"/>
      <c r="Y931" s="276"/>
      <c r="Z931" s="276"/>
      <c r="AB931" s="278"/>
    </row>
    <row r="932" spans="1:28" s="277" customFormat="1" ht="20">
      <c r="A932" s="216"/>
      <c r="B932" s="217"/>
      <c r="C932" s="221"/>
      <c r="D932" s="283"/>
      <c r="E932" s="217"/>
      <c r="F932" s="217"/>
      <c r="G932" s="217"/>
      <c r="H932" s="218"/>
      <c r="I932" s="219"/>
      <c r="J932" s="219"/>
      <c r="K932" s="273"/>
      <c r="L932" s="273"/>
      <c r="M932" s="273"/>
      <c r="N932" s="273"/>
      <c r="O932" s="273"/>
      <c r="P932" s="220"/>
      <c r="Q932" s="274"/>
      <c r="R932" s="217"/>
      <c r="S932" s="225"/>
      <c r="T932" s="225"/>
      <c r="U932" s="241"/>
      <c r="V932" s="275"/>
      <c r="W932" s="276"/>
      <c r="X932" s="276"/>
      <c r="Y932" s="276"/>
      <c r="Z932" s="276"/>
      <c r="AB932" s="278"/>
    </row>
    <row r="933" spans="1:28" s="277" customFormat="1" ht="20">
      <c r="A933" s="216"/>
      <c r="B933" s="217"/>
      <c r="C933" s="221"/>
      <c r="D933" s="283"/>
      <c r="E933" s="217"/>
      <c r="F933" s="217"/>
      <c r="G933" s="217"/>
      <c r="H933" s="218"/>
      <c r="I933" s="219"/>
      <c r="J933" s="219"/>
      <c r="K933" s="273"/>
      <c r="L933" s="273"/>
      <c r="M933" s="273"/>
      <c r="N933" s="273"/>
      <c r="O933" s="273"/>
      <c r="P933" s="220"/>
      <c r="Q933" s="274"/>
      <c r="R933" s="217"/>
      <c r="S933" s="225"/>
      <c r="T933" s="225"/>
      <c r="U933" s="241"/>
      <c r="V933" s="275"/>
      <c r="W933" s="276"/>
      <c r="X933" s="276"/>
      <c r="Y933" s="276"/>
      <c r="Z933" s="276"/>
      <c r="AB933" s="278"/>
    </row>
    <row r="934" spans="1:28" s="277" customFormat="1" ht="20">
      <c r="A934" s="216"/>
      <c r="B934" s="217"/>
      <c r="C934" s="221"/>
      <c r="D934" s="283"/>
      <c r="E934" s="217"/>
      <c r="F934" s="217"/>
      <c r="G934" s="217"/>
      <c r="H934" s="218"/>
      <c r="I934" s="219"/>
      <c r="J934" s="219"/>
      <c r="K934" s="273"/>
      <c r="L934" s="273"/>
      <c r="M934" s="273"/>
      <c r="N934" s="273"/>
      <c r="O934" s="273"/>
      <c r="P934" s="220"/>
      <c r="Q934" s="274"/>
      <c r="R934" s="217"/>
      <c r="S934" s="225"/>
      <c r="T934" s="225"/>
      <c r="U934" s="241"/>
      <c r="V934" s="275"/>
      <c r="W934" s="276"/>
      <c r="X934" s="276"/>
      <c r="Y934" s="276"/>
      <c r="Z934" s="276"/>
      <c r="AB934" s="278"/>
    </row>
    <row r="935" spans="1:28" s="277" customFormat="1" ht="20">
      <c r="A935" s="216"/>
      <c r="B935" s="217"/>
      <c r="C935" s="221"/>
      <c r="D935" s="283"/>
      <c r="E935" s="217"/>
      <c r="F935" s="217"/>
      <c r="G935" s="217"/>
      <c r="H935" s="218"/>
      <c r="I935" s="219"/>
      <c r="J935" s="219"/>
      <c r="K935" s="273"/>
      <c r="L935" s="273"/>
      <c r="M935" s="273"/>
      <c r="N935" s="273"/>
      <c r="O935" s="273"/>
      <c r="P935" s="220"/>
      <c r="Q935" s="274"/>
      <c r="R935" s="217"/>
      <c r="S935" s="225"/>
      <c r="T935" s="225"/>
      <c r="U935" s="241"/>
      <c r="V935" s="275"/>
      <c r="W935" s="276"/>
      <c r="X935" s="276"/>
      <c r="Y935" s="276"/>
      <c r="Z935" s="276"/>
      <c r="AB935" s="278"/>
    </row>
    <row r="936" spans="1:28" s="277" customFormat="1" ht="20">
      <c r="A936" s="216"/>
      <c r="B936" s="217"/>
      <c r="C936" s="221"/>
      <c r="D936" s="283"/>
      <c r="E936" s="217"/>
      <c r="F936" s="217"/>
      <c r="G936" s="217"/>
      <c r="H936" s="218"/>
      <c r="I936" s="219"/>
      <c r="J936" s="219"/>
      <c r="K936" s="273"/>
      <c r="L936" s="273"/>
      <c r="M936" s="273"/>
      <c r="N936" s="273"/>
      <c r="O936" s="273"/>
      <c r="P936" s="220"/>
      <c r="Q936" s="274"/>
      <c r="R936" s="217"/>
      <c r="S936" s="225"/>
      <c r="T936" s="225"/>
      <c r="U936" s="241"/>
      <c r="V936" s="275"/>
      <c r="W936" s="276"/>
      <c r="X936" s="276"/>
      <c r="Y936" s="276"/>
      <c r="Z936" s="276"/>
      <c r="AB936" s="278"/>
    </row>
    <row r="937" spans="1:28" s="277" customFormat="1" ht="20">
      <c r="A937" s="216"/>
      <c r="B937" s="217"/>
      <c r="C937" s="221"/>
      <c r="D937" s="283"/>
      <c r="E937" s="217"/>
      <c r="F937" s="217"/>
      <c r="G937" s="217"/>
      <c r="H937" s="218"/>
      <c r="I937" s="219"/>
      <c r="J937" s="219"/>
      <c r="K937" s="273"/>
      <c r="L937" s="273"/>
      <c r="M937" s="273"/>
      <c r="N937" s="273"/>
      <c r="O937" s="273"/>
      <c r="P937" s="220"/>
      <c r="Q937" s="274"/>
      <c r="R937" s="217"/>
      <c r="S937" s="225"/>
      <c r="T937" s="225"/>
      <c r="U937" s="241"/>
      <c r="V937" s="275"/>
      <c r="W937" s="276"/>
      <c r="X937" s="276"/>
      <c r="Y937" s="276"/>
      <c r="Z937" s="276"/>
      <c r="AB937" s="278"/>
    </row>
    <row r="938" spans="1:28" s="277" customFormat="1" ht="20">
      <c r="A938" s="216"/>
      <c r="B938" s="217"/>
      <c r="C938" s="221"/>
      <c r="D938" s="283"/>
      <c r="E938" s="217"/>
      <c r="F938" s="217"/>
      <c r="G938" s="217"/>
      <c r="H938" s="218"/>
      <c r="I938" s="219"/>
      <c r="J938" s="219"/>
      <c r="K938" s="273"/>
      <c r="L938" s="273"/>
      <c r="M938" s="273"/>
      <c r="N938" s="273"/>
      <c r="O938" s="273"/>
      <c r="P938" s="220"/>
      <c r="Q938" s="274"/>
      <c r="R938" s="217"/>
      <c r="S938" s="225"/>
      <c r="T938" s="225"/>
      <c r="U938" s="241"/>
      <c r="V938" s="275"/>
      <c r="W938" s="276"/>
      <c r="X938" s="276"/>
      <c r="Y938" s="276"/>
      <c r="Z938" s="276"/>
      <c r="AB938" s="278"/>
    </row>
    <row r="939" spans="1:28" s="277" customFormat="1" ht="20">
      <c r="A939" s="216"/>
      <c r="B939" s="217"/>
      <c r="C939" s="221"/>
      <c r="D939" s="283"/>
      <c r="E939" s="217"/>
      <c r="F939" s="217"/>
      <c r="G939" s="217"/>
      <c r="H939" s="218"/>
      <c r="I939" s="219"/>
      <c r="J939" s="219"/>
      <c r="K939" s="273"/>
      <c r="L939" s="273"/>
      <c r="M939" s="273"/>
      <c r="N939" s="273"/>
      <c r="O939" s="273"/>
      <c r="P939" s="220"/>
      <c r="Q939" s="274"/>
      <c r="R939" s="217"/>
      <c r="S939" s="225"/>
      <c r="T939" s="225"/>
      <c r="U939" s="241"/>
      <c r="V939" s="275"/>
      <c r="W939" s="276"/>
      <c r="X939" s="276"/>
      <c r="Y939" s="276"/>
      <c r="Z939" s="276"/>
      <c r="AB939" s="278"/>
    </row>
    <row r="940" spans="1:28" s="277" customFormat="1" ht="20">
      <c r="A940" s="216"/>
      <c r="B940" s="217"/>
      <c r="C940" s="221"/>
      <c r="D940" s="283"/>
      <c r="E940" s="217"/>
      <c r="F940" s="217"/>
      <c r="G940" s="217"/>
      <c r="H940" s="218"/>
      <c r="I940" s="219"/>
      <c r="J940" s="219"/>
      <c r="K940" s="273"/>
      <c r="L940" s="273"/>
      <c r="M940" s="273"/>
      <c r="N940" s="273"/>
      <c r="O940" s="273"/>
      <c r="P940" s="220"/>
      <c r="Q940" s="274"/>
      <c r="R940" s="217"/>
      <c r="S940" s="225"/>
      <c r="T940" s="225"/>
      <c r="U940" s="241"/>
      <c r="V940" s="275"/>
      <c r="W940" s="276"/>
      <c r="X940" s="276"/>
      <c r="Y940" s="276"/>
      <c r="Z940" s="276"/>
      <c r="AB940" s="278"/>
    </row>
    <row r="941" spans="1:28" s="277" customFormat="1" ht="20">
      <c r="A941" s="216"/>
      <c r="B941" s="217"/>
      <c r="C941" s="221"/>
      <c r="D941" s="283"/>
      <c r="E941" s="217"/>
      <c r="F941" s="217"/>
      <c r="G941" s="217"/>
      <c r="H941" s="218"/>
      <c r="I941" s="219"/>
      <c r="J941" s="219"/>
      <c r="K941" s="273"/>
      <c r="L941" s="273"/>
      <c r="M941" s="273"/>
      <c r="N941" s="273"/>
      <c r="O941" s="273"/>
      <c r="P941" s="220"/>
      <c r="Q941" s="274"/>
      <c r="R941" s="217"/>
      <c r="S941" s="225"/>
      <c r="T941" s="225"/>
      <c r="U941" s="241"/>
      <c r="V941" s="275"/>
      <c r="W941" s="276"/>
      <c r="X941" s="276"/>
      <c r="Y941" s="276"/>
      <c r="Z941" s="276"/>
      <c r="AB941" s="278"/>
    </row>
    <row r="942" spans="1:28" s="277" customFormat="1" ht="20">
      <c r="A942" s="216"/>
      <c r="B942" s="217"/>
      <c r="C942" s="221"/>
      <c r="D942" s="283"/>
      <c r="E942" s="217"/>
      <c r="F942" s="217"/>
      <c r="G942" s="217"/>
      <c r="H942" s="218"/>
      <c r="I942" s="219"/>
      <c r="J942" s="219"/>
      <c r="K942" s="273"/>
      <c r="L942" s="273"/>
      <c r="M942" s="273"/>
      <c r="N942" s="273"/>
      <c r="O942" s="273"/>
      <c r="P942" s="220"/>
      <c r="Q942" s="274"/>
      <c r="R942" s="217"/>
      <c r="S942" s="225"/>
      <c r="T942" s="225"/>
      <c r="U942" s="241"/>
      <c r="V942" s="275"/>
      <c r="W942" s="276"/>
      <c r="X942" s="276"/>
      <c r="Y942" s="276"/>
      <c r="Z942" s="276"/>
      <c r="AB942" s="278"/>
    </row>
    <row r="943" spans="1:28" s="277" customFormat="1" ht="20">
      <c r="A943" s="216"/>
      <c r="B943" s="217"/>
      <c r="C943" s="221"/>
      <c r="D943" s="283"/>
      <c r="E943" s="217"/>
      <c r="F943" s="217"/>
      <c r="G943" s="217"/>
      <c r="H943" s="218"/>
      <c r="I943" s="219"/>
      <c r="J943" s="219"/>
      <c r="K943" s="273"/>
      <c r="L943" s="273"/>
      <c r="M943" s="273"/>
      <c r="N943" s="273"/>
      <c r="O943" s="273"/>
      <c r="P943" s="220"/>
      <c r="Q943" s="274"/>
      <c r="R943" s="217"/>
      <c r="S943" s="225"/>
      <c r="T943" s="225"/>
      <c r="U943" s="241"/>
      <c r="V943" s="275"/>
      <c r="W943" s="276"/>
      <c r="X943" s="276"/>
      <c r="Y943" s="276"/>
      <c r="Z943" s="276"/>
      <c r="AB943" s="278"/>
    </row>
    <row r="944" spans="1:28" s="277" customFormat="1" ht="20">
      <c r="A944" s="216"/>
      <c r="B944" s="217"/>
      <c r="C944" s="221"/>
      <c r="D944" s="283"/>
      <c r="E944" s="217"/>
      <c r="F944" s="217"/>
      <c r="G944" s="217"/>
      <c r="H944" s="218"/>
      <c r="I944" s="219"/>
      <c r="J944" s="219"/>
      <c r="K944" s="273"/>
      <c r="L944" s="273"/>
      <c r="M944" s="273"/>
      <c r="N944" s="273"/>
      <c r="O944" s="273"/>
      <c r="P944" s="220"/>
      <c r="Q944" s="274"/>
      <c r="R944" s="217"/>
      <c r="S944" s="225"/>
      <c r="T944" s="225"/>
      <c r="U944" s="241"/>
      <c r="V944" s="275"/>
      <c r="W944" s="276"/>
      <c r="X944" s="276"/>
      <c r="Y944" s="276"/>
      <c r="Z944" s="276"/>
      <c r="AB944" s="278"/>
    </row>
    <row r="945" spans="1:28" s="277" customFormat="1" ht="20">
      <c r="A945" s="216"/>
      <c r="B945" s="217"/>
      <c r="C945" s="221"/>
      <c r="D945" s="283"/>
      <c r="E945" s="217"/>
      <c r="F945" s="217"/>
      <c r="G945" s="217"/>
      <c r="H945" s="218"/>
      <c r="I945" s="219"/>
      <c r="J945" s="219"/>
      <c r="K945" s="273"/>
      <c r="L945" s="273"/>
      <c r="M945" s="273"/>
      <c r="N945" s="273"/>
      <c r="O945" s="273"/>
      <c r="P945" s="220"/>
      <c r="Q945" s="274"/>
      <c r="R945" s="217"/>
      <c r="S945" s="225"/>
      <c r="T945" s="225"/>
      <c r="U945" s="241"/>
      <c r="V945" s="275"/>
      <c r="W945" s="276"/>
      <c r="X945" s="276"/>
      <c r="Y945" s="276"/>
      <c r="Z945" s="276"/>
      <c r="AB945" s="278"/>
    </row>
    <row r="946" spans="1:28" s="277" customFormat="1" ht="20">
      <c r="A946" s="216"/>
      <c r="B946" s="217"/>
      <c r="C946" s="221"/>
      <c r="D946" s="283"/>
      <c r="E946" s="217"/>
      <c r="F946" s="217"/>
      <c r="G946" s="217"/>
      <c r="H946" s="218"/>
      <c r="I946" s="219"/>
      <c r="J946" s="219"/>
      <c r="K946" s="273"/>
      <c r="L946" s="273"/>
      <c r="M946" s="273"/>
      <c r="N946" s="273"/>
      <c r="O946" s="273"/>
      <c r="P946" s="220"/>
      <c r="Q946" s="274"/>
      <c r="R946" s="217"/>
      <c r="S946" s="225"/>
      <c r="T946" s="225"/>
      <c r="U946" s="241"/>
      <c r="V946" s="275"/>
      <c r="W946" s="276"/>
      <c r="X946" s="276"/>
      <c r="Y946" s="276"/>
      <c r="Z946" s="276"/>
      <c r="AB946" s="278"/>
    </row>
    <row r="947" spans="1:28" s="277" customFormat="1" ht="20">
      <c r="A947" s="216"/>
      <c r="B947" s="217"/>
      <c r="C947" s="221"/>
      <c r="D947" s="283"/>
      <c r="E947" s="217"/>
      <c r="F947" s="217"/>
      <c r="G947" s="217"/>
      <c r="H947" s="218"/>
      <c r="I947" s="219"/>
      <c r="J947" s="219"/>
      <c r="K947" s="273"/>
      <c r="L947" s="273"/>
      <c r="M947" s="273"/>
      <c r="N947" s="273"/>
      <c r="O947" s="273"/>
      <c r="P947" s="220"/>
      <c r="Q947" s="274"/>
      <c r="R947" s="217"/>
      <c r="S947" s="225"/>
      <c r="T947" s="225"/>
      <c r="U947" s="241"/>
      <c r="V947" s="275"/>
      <c r="W947" s="276"/>
      <c r="X947" s="276"/>
      <c r="Y947" s="276"/>
      <c r="Z947" s="276"/>
      <c r="AB947" s="278"/>
    </row>
    <row r="948" spans="1:28" s="277" customFormat="1" ht="20">
      <c r="A948" s="216"/>
      <c r="B948" s="217"/>
      <c r="C948" s="221"/>
      <c r="D948" s="283"/>
      <c r="E948" s="217"/>
      <c r="F948" s="217"/>
      <c r="G948" s="217"/>
      <c r="H948" s="218"/>
      <c r="I948" s="219"/>
      <c r="J948" s="219"/>
      <c r="K948" s="273"/>
      <c r="L948" s="273"/>
      <c r="M948" s="273"/>
      <c r="N948" s="273"/>
      <c r="O948" s="273"/>
      <c r="P948" s="220"/>
      <c r="Q948" s="274"/>
      <c r="R948" s="217"/>
      <c r="S948" s="225"/>
      <c r="T948" s="225"/>
      <c r="U948" s="241"/>
      <c r="V948" s="275"/>
      <c r="W948" s="276"/>
      <c r="X948" s="276"/>
      <c r="Y948" s="276"/>
      <c r="Z948" s="276"/>
      <c r="AB948" s="278"/>
    </row>
    <row r="949" spans="1:28" s="277" customFormat="1" ht="20">
      <c r="A949" s="216"/>
      <c r="B949" s="217"/>
      <c r="C949" s="221"/>
      <c r="D949" s="283"/>
      <c r="E949" s="217"/>
      <c r="F949" s="217"/>
      <c r="G949" s="217"/>
      <c r="H949" s="218"/>
      <c r="I949" s="219"/>
      <c r="J949" s="219"/>
      <c r="K949" s="273"/>
      <c r="L949" s="273"/>
      <c r="M949" s="273"/>
      <c r="N949" s="273"/>
      <c r="O949" s="273"/>
      <c r="P949" s="220"/>
      <c r="Q949" s="274"/>
      <c r="R949" s="217"/>
      <c r="S949" s="225"/>
      <c r="T949" s="225"/>
      <c r="U949" s="241"/>
      <c r="V949" s="275"/>
      <c r="W949" s="276"/>
      <c r="X949" s="276"/>
      <c r="Y949" s="276"/>
      <c r="Z949" s="276"/>
      <c r="AB949" s="278"/>
    </row>
    <row r="950" spans="1:28" s="277" customFormat="1" ht="20">
      <c r="A950" s="216"/>
      <c r="B950" s="217"/>
      <c r="C950" s="221"/>
      <c r="D950" s="283"/>
      <c r="E950" s="217"/>
      <c r="F950" s="217"/>
      <c r="G950" s="217"/>
      <c r="H950" s="218"/>
      <c r="I950" s="219"/>
      <c r="J950" s="219"/>
      <c r="K950" s="273"/>
      <c r="L950" s="273"/>
      <c r="M950" s="273"/>
      <c r="N950" s="273"/>
      <c r="O950" s="273"/>
      <c r="P950" s="220"/>
      <c r="Q950" s="274"/>
      <c r="R950" s="217"/>
      <c r="S950" s="225"/>
      <c r="T950" s="225"/>
      <c r="U950" s="241"/>
      <c r="V950" s="275"/>
      <c r="W950" s="276"/>
      <c r="X950" s="276"/>
      <c r="Y950" s="276"/>
      <c r="Z950" s="276"/>
      <c r="AB950" s="278"/>
    </row>
    <row r="951" spans="1:28" s="277" customFormat="1" ht="20">
      <c r="A951" s="216"/>
      <c r="B951" s="217"/>
      <c r="C951" s="221"/>
      <c r="D951" s="283"/>
      <c r="E951" s="217"/>
      <c r="F951" s="217"/>
      <c r="G951" s="217"/>
      <c r="H951" s="218"/>
      <c r="I951" s="219"/>
      <c r="J951" s="219"/>
      <c r="K951" s="273"/>
      <c r="L951" s="273"/>
      <c r="M951" s="273"/>
      <c r="N951" s="273"/>
      <c r="O951" s="273"/>
      <c r="P951" s="220"/>
      <c r="Q951" s="274"/>
      <c r="R951" s="217"/>
      <c r="S951" s="225"/>
      <c r="T951" s="225"/>
      <c r="U951" s="241"/>
      <c r="V951" s="275"/>
      <c r="W951" s="276"/>
      <c r="X951" s="276"/>
      <c r="Y951" s="276"/>
      <c r="Z951" s="276"/>
      <c r="AB951" s="278"/>
    </row>
    <row r="952" spans="1:28" s="277" customFormat="1" ht="20">
      <c r="A952" s="216"/>
      <c r="B952" s="217"/>
      <c r="C952" s="221"/>
      <c r="D952" s="283"/>
      <c r="E952" s="217"/>
      <c r="F952" s="217"/>
      <c r="G952" s="217"/>
      <c r="H952" s="218"/>
      <c r="I952" s="219"/>
      <c r="J952" s="219"/>
      <c r="K952" s="273"/>
      <c r="L952" s="273"/>
      <c r="M952" s="273"/>
      <c r="N952" s="273"/>
      <c r="O952" s="273"/>
      <c r="P952" s="220"/>
      <c r="Q952" s="274"/>
      <c r="R952" s="217"/>
      <c r="S952" s="225"/>
      <c r="T952" s="225"/>
      <c r="U952" s="241"/>
      <c r="V952" s="275"/>
      <c r="W952" s="276"/>
      <c r="X952" s="276"/>
      <c r="Y952" s="276"/>
      <c r="Z952" s="276"/>
      <c r="AB952" s="278"/>
    </row>
    <row r="953" spans="1:28" s="277" customFormat="1" ht="20">
      <c r="A953" s="216"/>
      <c r="B953" s="217"/>
      <c r="C953" s="221"/>
      <c r="D953" s="283"/>
      <c r="E953" s="217"/>
      <c r="F953" s="217"/>
      <c r="G953" s="217"/>
      <c r="H953" s="218"/>
      <c r="I953" s="219"/>
      <c r="J953" s="219"/>
      <c r="K953" s="273"/>
      <c r="L953" s="273"/>
      <c r="M953" s="273"/>
      <c r="N953" s="273"/>
      <c r="O953" s="273"/>
      <c r="P953" s="220"/>
      <c r="Q953" s="274"/>
      <c r="R953" s="217"/>
      <c r="S953" s="225"/>
      <c r="T953" s="225"/>
      <c r="U953" s="241"/>
      <c r="V953" s="275"/>
      <c r="W953" s="276"/>
      <c r="X953" s="276"/>
      <c r="Y953" s="276"/>
      <c r="Z953" s="276"/>
      <c r="AB953" s="278"/>
    </row>
    <row r="954" spans="1:28" s="277" customFormat="1" ht="20">
      <c r="A954" s="216"/>
      <c r="B954" s="217"/>
      <c r="C954" s="221"/>
      <c r="D954" s="283"/>
      <c r="E954" s="217"/>
      <c r="F954" s="217"/>
      <c r="G954" s="217"/>
      <c r="H954" s="218"/>
      <c r="I954" s="219"/>
      <c r="J954" s="219"/>
      <c r="K954" s="273"/>
      <c r="L954" s="273"/>
      <c r="M954" s="273"/>
      <c r="N954" s="273"/>
      <c r="O954" s="273"/>
      <c r="P954" s="220"/>
      <c r="Q954" s="274"/>
      <c r="R954" s="217"/>
      <c r="S954" s="225"/>
      <c r="T954" s="225"/>
      <c r="U954" s="241"/>
      <c r="V954" s="275"/>
      <c r="W954" s="276"/>
      <c r="X954" s="276"/>
      <c r="Y954" s="276"/>
      <c r="Z954" s="276"/>
      <c r="AB954" s="278"/>
    </row>
    <row r="955" spans="1:28" s="277" customFormat="1" ht="20">
      <c r="A955" s="216"/>
      <c r="B955" s="217"/>
      <c r="C955" s="221"/>
      <c r="D955" s="283"/>
      <c r="E955" s="217"/>
      <c r="F955" s="217"/>
      <c r="G955" s="217"/>
      <c r="H955" s="218"/>
      <c r="I955" s="219"/>
      <c r="J955" s="219"/>
      <c r="K955" s="273"/>
      <c r="L955" s="273"/>
      <c r="M955" s="273"/>
      <c r="N955" s="273"/>
      <c r="O955" s="273"/>
      <c r="P955" s="220"/>
      <c r="Q955" s="274"/>
      <c r="R955" s="217"/>
      <c r="S955" s="225"/>
      <c r="T955" s="225"/>
      <c r="U955" s="241"/>
      <c r="V955" s="275"/>
      <c r="W955" s="276"/>
      <c r="X955" s="276"/>
      <c r="Y955" s="276"/>
      <c r="Z955" s="276"/>
      <c r="AB955" s="278"/>
    </row>
    <row r="956" spans="1:28" s="277" customFormat="1" ht="20">
      <c r="A956" s="216"/>
      <c r="B956" s="217"/>
      <c r="C956" s="221"/>
      <c r="D956" s="283"/>
      <c r="E956" s="217"/>
      <c r="F956" s="217"/>
      <c r="G956" s="217"/>
      <c r="H956" s="218"/>
      <c r="I956" s="219"/>
      <c r="J956" s="219"/>
      <c r="K956" s="273"/>
      <c r="L956" s="273"/>
      <c r="M956" s="273"/>
      <c r="N956" s="273"/>
      <c r="O956" s="273"/>
      <c r="P956" s="220"/>
      <c r="Q956" s="274"/>
      <c r="R956" s="217"/>
      <c r="S956" s="225"/>
      <c r="T956" s="225"/>
      <c r="U956" s="241"/>
      <c r="V956" s="275"/>
      <c r="W956" s="276"/>
      <c r="X956" s="276"/>
      <c r="Y956" s="276"/>
      <c r="Z956" s="276"/>
      <c r="AB956" s="278"/>
    </row>
    <row r="957" spans="1:28" s="277" customFormat="1" ht="20">
      <c r="A957" s="216"/>
      <c r="B957" s="217"/>
      <c r="C957" s="221"/>
      <c r="D957" s="283"/>
      <c r="E957" s="217"/>
      <c r="F957" s="217"/>
      <c r="G957" s="217"/>
      <c r="H957" s="218"/>
      <c r="I957" s="219"/>
      <c r="J957" s="219"/>
      <c r="K957" s="273"/>
      <c r="L957" s="273"/>
      <c r="M957" s="273"/>
      <c r="N957" s="273"/>
      <c r="O957" s="273"/>
      <c r="P957" s="220"/>
      <c r="Q957" s="274"/>
      <c r="R957" s="217"/>
      <c r="S957" s="225"/>
      <c r="T957" s="225"/>
      <c r="U957" s="241"/>
      <c r="V957" s="275"/>
      <c r="W957" s="276"/>
      <c r="X957" s="276"/>
      <c r="Y957" s="276"/>
      <c r="Z957" s="276"/>
      <c r="AB957" s="278"/>
    </row>
    <row r="958" spans="1:28" s="277" customFormat="1" ht="20">
      <c r="A958" s="216"/>
      <c r="B958" s="217"/>
      <c r="C958" s="221"/>
      <c r="D958" s="283"/>
      <c r="E958" s="217"/>
      <c r="F958" s="217"/>
      <c r="G958" s="217"/>
      <c r="H958" s="218"/>
      <c r="I958" s="219"/>
      <c r="J958" s="219"/>
      <c r="K958" s="273"/>
      <c r="L958" s="273"/>
      <c r="M958" s="273"/>
      <c r="N958" s="273"/>
      <c r="O958" s="273"/>
      <c r="P958" s="220"/>
      <c r="Q958" s="274"/>
      <c r="R958" s="217"/>
      <c r="S958" s="225"/>
      <c r="T958" s="225"/>
      <c r="U958" s="241"/>
      <c r="V958" s="275"/>
      <c r="W958" s="276"/>
      <c r="X958" s="276"/>
      <c r="Y958" s="276"/>
      <c r="Z958" s="276"/>
      <c r="AB958" s="278"/>
    </row>
    <row r="959" spans="1:28" s="277" customFormat="1" ht="20">
      <c r="A959" s="216"/>
      <c r="B959" s="217"/>
      <c r="C959" s="221"/>
      <c r="D959" s="283"/>
      <c r="E959" s="217"/>
      <c r="F959" s="217"/>
      <c r="G959" s="217"/>
      <c r="H959" s="218"/>
      <c r="I959" s="219"/>
      <c r="J959" s="219"/>
      <c r="K959" s="273"/>
      <c r="L959" s="273"/>
      <c r="M959" s="273"/>
      <c r="N959" s="273"/>
      <c r="O959" s="273"/>
      <c r="P959" s="220"/>
      <c r="Q959" s="274"/>
      <c r="R959" s="217"/>
      <c r="S959" s="225"/>
      <c r="T959" s="225"/>
      <c r="U959" s="241"/>
      <c r="V959" s="275"/>
      <c r="W959" s="276"/>
      <c r="X959" s="276"/>
      <c r="Y959" s="276"/>
      <c r="Z959" s="276"/>
      <c r="AB959" s="278"/>
    </row>
    <row r="960" spans="1:28" s="277" customFormat="1" ht="20">
      <c r="A960" s="216"/>
      <c r="B960" s="217"/>
      <c r="C960" s="221"/>
      <c r="D960" s="283"/>
      <c r="E960" s="217"/>
      <c r="F960" s="217"/>
      <c r="G960" s="217"/>
      <c r="H960" s="218"/>
      <c r="I960" s="219"/>
      <c r="J960" s="219"/>
      <c r="K960" s="273"/>
      <c r="L960" s="273"/>
      <c r="M960" s="273"/>
      <c r="N960" s="273"/>
      <c r="O960" s="273"/>
      <c r="P960" s="220"/>
      <c r="Q960" s="274"/>
      <c r="R960" s="217"/>
      <c r="S960" s="225"/>
      <c r="T960" s="225"/>
      <c r="U960" s="241"/>
      <c r="V960" s="275"/>
      <c r="W960" s="276"/>
      <c r="X960" s="276"/>
      <c r="Y960" s="276"/>
      <c r="Z960" s="276"/>
      <c r="AB960" s="278"/>
    </row>
    <row r="961" spans="1:28" s="277" customFormat="1" ht="20">
      <c r="A961" s="216"/>
      <c r="B961" s="217"/>
      <c r="C961" s="221"/>
      <c r="D961" s="283"/>
      <c r="E961" s="217"/>
      <c r="F961" s="217"/>
      <c r="G961" s="217"/>
      <c r="H961" s="218"/>
      <c r="I961" s="219"/>
      <c r="J961" s="219"/>
      <c r="K961" s="273"/>
      <c r="L961" s="273"/>
      <c r="M961" s="273"/>
      <c r="N961" s="273"/>
      <c r="O961" s="273"/>
      <c r="P961" s="220"/>
      <c r="Q961" s="274"/>
      <c r="R961" s="217"/>
      <c r="S961" s="225"/>
      <c r="T961" s="225"/>
      <c r="U961" s="241"/>
      <c r="V961" s="275"/>
      <c r="W961" s="276"/>
      <c r="X961" s="276"/>
      <c r="Y961" s="276"/>
      <c r="Z961" s="276"/>
      <c r="AB961" s="278"/>
    </row>
    <row r="962" spans="1:28" s="277" customFormat="1" ht="20">
      <c r="A962" s="216"/>
      <c r="B962" s="217"/>
      <c r="C962" s="221"/>
      <c r="D962" s="283"/>
      <c r="E962" s="217"/>
      <c r="F962" s="217"/>
      <c r="G962" s="217"/>
      <c r="H962" s="218"/>
      <c r="I962" s="219"/>
      <c r="J962" s="219"/>
      <c r="K962" s="273"/>
      <c r="L962" s="273"/>
      <c r="M962" s="273"/>
      <c r="N962" s="273"/>
      <c r="O962" s="273"/>
      <c r="P962" s="220"/>
      <c r="Q962" s="274"/>
      <c r="R962" s="217"/>
      <c r="S962" s="225"/>
      <c r="T962" s="225"/>
      <c r="U962" s="241"/>
      <c r="V962" s="275"/>
      <c r="W962" s="276"/>
      <c r="X962" s="276"/>
      <c r="Y962" s="276"/>
      <c r="Z962" s="276"/>
      <c r="AB962" s="278"/>
    </row>
    <row r="963" spans="1:28" s="277" customFormat="1" ht="20">
      <c r="A963" s="216"/>
      <c r="B963" s="217"/>
      <c r="C963" s="221"/>
      <c r="D963" s="283"/>
      <c r="E963" s="217"/>
      <c r="F963" s="217"/>
      <c r="G963" s="217"/>
      <c r="H963" s="218"/>
      <c r="I963" s="219"/>
      <c r="J963" s="219"/>
      <c r="K963" s="273"/>
      <c r="L963" s="273"/>
      <c r="M963" s="273"/>
      <c r="N963" s="273"/>
      <c r="O963" s="273"/>
      <c r="P963" s="220"/>
      <c r="Q963" s="274"/>
      <c r="R963" s="217"/>
      <c r="S963" s="225"/>
      <c r="T963" s="225"/>
      <c r="U963" s="241"/>
      <c r="V963" s="275"/>
      <c r="W963" s="276"/>
      <c r="X963" s="276"/>
      <c r="Y963" s="276"/>
      <c r="Z963" s="276"/>
      <c r="AB963" s="278"/>
    </row>
    <row r="964" spans="1:28" s="277" customFormat="1" ht="20">
      <c r="A964" s="216"/>
      <c r="B964" s="217"/>
      <c r="C964" s="221"/>
      <c r="D964" s="283"/>
      <c r="E964" s="217"/>
      <c r="F964" s="217"/>
      <c r="G964" s="217"/>
      <c r="H964" s="218"/>
      <c r="I964" s="219"/>
      <c r="J964" s="219"/>
      <c r="K964" s="273"/>
      <c r="L964" s="273"/>
      <c r="M964" s="273"/>
      <c r="N964" s="273"/>
      <c r="O964" s="273"/>
      <c r="P964" s="220"/>
      <c r="Q964" s="274"/>
      <c r="R964" s="217"/>
      <c r="S964" s="225"/>
      <c r="T964" s="225"/>
      <c r="U964" s="241"/>
      <c r="V964" s="275"/>
      <c r="W964" s="276"/>
      <c r="X964" s="276"/>
      <c r="Y964" s="276"/>
      <c r="Z964" s="276"/>
      <c r="AB964" s="278"/>
    </row>
    <row r="965" spans="1:28" s="277" customFormat="1" ht="20">
      <c r="A965" s="216"/>
      <c r="B965" s="217"/>
      <c r="C965" s="221"/>
      <c r="D965" s="283"/>
      <c r="E965" s="217"/>
      <c r="F965" s="217"/>
      <c r="G965" s="217"/>
      <c r="H965" s="218"/>
      <c r="I965" s="219"/>
      <c r="J965" s="219"/>
      <c r="K965" s="273"/>
      <c r="L965" s="273"/>
      <c r="M965" s="273"/>
      <c r="N965" s="273"/>
      <c r="O965" s="273"/>
      <c r="P965" s="220"/>
      <c r="Q965" s="274"/>
      <c r="R965" s="217"/>
      <c r="S965" s="225"/>
      <c r="T965" s="225"/>
      <c r="U965" s="241"/>
      <c r="V965" s="275"/>
      <c r="W965" s="276"/>
      <c r="X965" s="276"/>
      <c r="Y965" s="276"/>
      <c r="Z965" s="276"/>
      <c r="AB965" s="278"/>
    </row>
    <row r="966" spans="1:28" s="277" customFormat="1" ht="20">
      <c r="A966" s="216"/>
      <c r="B966" s="217"/>
      <c r="C966" s="221"/>
      <c r="D966" s="283"/>
      <c r="E966" s="217"/>
      <c r="F966" s="217"/>
      <c r="G966" s="217"/>
      <c r="H966" s="218"/>
      <c r="I966" s="219"/>
      <c r="J966" s="219"/>
      <c r="K966" s="273"/>
      <c r="L966" s="273"/>
      <c r="M966" s="273"/>
      <c r="N966" s="273"/>
      <c r="O966" s="273"/>
      <c r="P966" s="220"/>
      <c r="Q966" s="274"/>
      <c r="R966" s="217"/>
      <c r="S966" s="225"/>
      <c r="T966" s="225"/>
      <c r="U966" s="241"/>
      <c r="V966" s="275"/>
      <c r="W966" s="276"/>
      <c r="X966" s="276"/>
      <c r="Y966" s="276"/>
      <c r="Z966" s="276"/>
      <c r="AB966" s="278"/>
    </row>
    <row r="967" spans="1:28" s="277" customFormat="1" ht="20">
      <c r="A967" s="216"/>
      <c r="B967" s="217"/>
      <c r="C967" s="221"/>
      <c r="D967" s="283"/>
      <c r="E967" s="217"/>
      <c r="F967" s="217"/>
      <c r="G967" s="217"/>
      <c r="H967" s="218"/>
      <c r="I967" s="219"/>
      <c r="J967" s="219"/>
      <c r="K967" s="273"/>
      <c r="L967" s="273"/>
      <c r="M967" s="273"/>
      <c r="N967" s="273"/>
      <c r="O967" s="273"/>
      <c r="P967" s="220"/>
      <c r="Q967" s="274"/>
      <c r="R967" s="217"/>
      <c r="S967" s="225"/>
      <c r="T967" s="225"/>
      <c r="U967" s="241"/>
      <c r="V967" s="275"/>
      <c r="W967" s="276"/>
      <c r="X967" s="276"/>
      <c r="Y967" s="276"/>
      <c r="Z967" s="276"/>
      <c r="AB967" s="278"/>
    </row>
    <row r="968" spans="1:28" s="277" customFormat="1" ht="20">
      <c r="A968" s="216"/>
      <c r="B968" s="217"/>
      <c r="C968" s="221"/>
      <c r="D968" s="283"/>
      <c r="E968" s="217"/>
      <c r="F968" s="217"/>
      <c r="G968" s="217"/>
      <c r="H968" s="218"/>
      <c r="I968" s="219"/>
      <c r="J968" s="219"/>
      <c r="K968" s="273"/>
      <c r="L968" s="273"/>
      <c r="M968" s="273"/>
      <c r="N968" s="273"/>
      <c r="O968" s="273"/>
      <c r="P968" s="220"/>
      <c r="Q968" s="274"/>
      <c r="R968" s="217"/>
      <c r="S968" s="225"/>
      <c r="T968" s="225"/>
      <c r="U968" s="241"/>
      <c r="V968" s="275"/>
      <c r="W968" s="276"/>
      <c r="X968" s="276"/>
      <c r="Y968" s="276"/>
      <c r="Z968" s="276"/>
      <c r="AB968" s="278"/>
    </row>
    <row r="969" spans="1:28" s="277" customFormat="1" ht="20">
      <c r="A969" s="216"/>
      <c r="B969" s="217"/>
      <c r="C969" s="221"/>
      <c r="D969" s="283"/>
      <c r="E969" s="217"/>
      <c r="F969" s="217"/>
      <c r="G969" s="217"/>
      <c r="H969" s="218"/>
      <c r="I969" s="219"/>
      <c r="J969" s="219"/>
      <c r="K969" s="273"/>
      <c r="L969" s="273"/>
      <c r="M969" s="273"/>
      <c r="N969" s="273"/>
      <c r="O969" s="273"/>
      <c r="P969" s="220"/>
      <c r="Q969" s="274"/>
      <c r="R969" s="217"/>
      <c r="S969" s="225"/>
      <c r="T969" s="225"/>
      <c r="U969" s="241"/>
      <c r="V969" s="275"/>
      <c r="W969" s="276"/>
      <c r="X969" s="276"/>
      <c r="Y969" s="276"/>
      <c r="Z969" s="276"/>
      <c r="AB969" s="278"/>
    </row>
    <row r="970" spans="1:28" s="277" customFormat="1" ht="20">
      <c r="A970" s="216"/>
      <c r="B970" s="217"/>
      <c r="C970" s="221"/>
      <c r="D970" s="283"/>
      <c r="E970" s="217"/>
      <c r="F970" s="217"/>
      <c r="G970" s="217"/>
      <c r="H970" s="218"/>
      <c r="I970" s="219"/>
      <c r="J970" s="219"/>
      <c r="K970" s="273"/>
      <c r="L970" s="273"/>
      <c r="M970" s="273"/>
      <c r="N970" s="273"/>
      <c r="O970" s="273"/>
      <c r="P970" s="220"/>
      <c r="Q970" s="274"/>
      <c r="R970" s="217"/>
      <c r="S970" s="225"/>
      <c r="T970" s="225"/>
      <c r="U970" s="241"/>
      <c r="V970" s="275"/>
      <c r="W970" s="276"/>
      <c r="X970" s="276"/>
      <c r="Y970" s="276"/>
      <c r="Z970" s="276"/>
      <c r="AB970" s="278"/>
    </row>
    <row r="971" spans="1:28" s="277" customFormat="1" ht="20">
      <c r="A971" s="216"/>
      <c r="B971" s="217"/>
      <c r="C971" s="221"/>
      <c r="D971" s="283"/>
      <c r="E971" s="217"/>
      <c r="F971" s="217"/>
      <c r="G971" s="217"/>
      <c r="H971" s="218"/>
      <c r="I971" s="219"/>
      <c r="J971" s="219"/>
      <c r="K971" s="273"/>
      <c r="L971" s="273"/>
      <c r="M971" s="273"/>
      <c r="N971" s="273"/>
      <c r="O971" s="273"/>
      <c r="P971" s="220"/>
      <c r="Q971" s="274"/>
      <c r="R971" s="217"/>
      <c r="S971" s="225"/>
      <c r="T971" s="225"/>
      <c r="U971" s="241"/>
      <c r="V971" s="275"/>
      <c r="W971" s="276"/>
      <c r="X971" s="276"/>
      <c r="Y971" s="276"/>
      <c r="Z971" s="276"/>
      <c r="AB971" s="278"/>
    </row>
    <row r="972" spans="1:28" s="277" customFormat="1" ht="20">
      <c r="A972" s="216"/>
      <c r="B972" s="217"/>
      <c r="C972" s="221"/>
      <c r="D972" s="283"/>
      <c r="E972" s="217"/>
      <c r="F972" s="217"/>
      <c r="G972" s="217"/>
      <c r="H972" s="218"/>
      <c r="I972" s="219"/>
      <c r="J972" s="219"/>
      <c r="K972" s="273"/>
      <c r="L972" s="273"/>
      <c r="M972" s="273"/>
      <c r="N972" s="273"/>
      <c r="O972" s="273"/>
      <c r="P972" s="220"/>
      <c r="Q972" s="274"/>
      <c r="R972" s="217"/>
      <c r="S972" s="225"/>
      <c r="T972" s="225"/>
      <c r="U972" s="241"/>
      <c r="V972" s="275"/>
      <c r="W972" s="276"/>
      <c r="X972" s="276"/>
      <c r="Y972" s="276"/>
      <c r="Z972" s="276"/>
      <c r="AB972" s="278"/>
    </row>
    <row r="973" spans="1:28" s="277" customFormat="1" ht="20">
      <c r="A973" s="216"/>
      <c r="B973" s="217"/>
      <c r="C973" s="221"/>
      <c r="D973" s="283"/>
      <c r="E973" s="217"/>
      <c r="F973" s="217"/>
      <c r="G973" s="217"/>
      <c r="H973" s="218"/>
      <c r="I973" s="219"/>
      <c r="J973" s="219"/>
      <c r="K973" s="273"/>
      <c r="L973" s="273"/>
      <c r="M973" s="273"/>
      <c r="N973" s="273"/>
      <c r="O973" s="273"/>
      <c r="P973" s="220"/>
      <c r="Q973" s="274"/>
      <c r="R973" s="217"/>
      <c r="S973" s="225"/>
      <c r="T973" s="225"/>
      <c r="U973" s="241"/>
      <c r="V973" s="275"/>
      <c r="W973" s="276"/>
      <c r="X973" s="276"/>
      <c r="Y973" s="276"/>
      <c r="Z973" s="276"/>
      <c r="AB973" s="278"/>
    </row>
    <row r="974" spans="1:28" s="277" customFormat="1" ht="20">
      <c r="A974" s="216"/>
      <c r="B974" s="217"/>
      <c r="C974" s="221"/>
      <c r="D974" s="283"/>
      <c r="E974" s="217"/>
      <c r="F974" s="217"/>
      <c r="G974" s="217"/>
      <c r="H974" s="218"/>
      <c r="I974" s="219"/>
      <c r="J974" s="219"/>
      <c r="K974" s="273"/>
      <c r="L974" s="273"/>
      <c r="M974" s="273"/>
      <c r="N974" s="273"/>
      <c r="O974" s="273"/>
      <c r="P974" s="220"/>
      <c r="Q974" s="274"/>
      <c r="R974" s="217"/>
      <c r="S974" s="225"/>
      <c r="T974" s="225"/>
      <c r="U974" s="241"/>
      <c r="V974" s="275"/>
      <c r="W974" s="276"/>
      <c r="X974" s="276"/>
      <c r="Y974" s="276"/>
      <c r="Z974" s="276"/>
      <c r="AB974" s="278"/>
    </row>
    <row r="975" spans="1:28" s="277" customFormat="1" ht="20">
      <c r="A975" s="216"/>
      <c r="B975" s="217"/>
      <c r="C975" s="221"/>
      <c r="D975" s="283"/>
      <c r="E975" s="217"/>
      <c r="F975" s="217"/>
      <c r="G975" s="217"/>
      <c r="H975" s="218"/>
      <c r="I975" s="219"/>
      <c r="J975" s="219"/>
      <c r="K975" s="273"/>
      <c r="L975" s="273"/>
      <c r="M975" s="273"/>
      <c r="N975" s="273"/>
      <c r="O975" s="273"/>
      <c r="P975" s="220"/>
      <c r="Q975" s="274"/>
      <c r="R975" s="217"/>
      <c r="S975" s="225"/>
      <c r="T975" s="225"/>
      <c r="U975" s="241"/>
      <c r="V975" s="275"/>
      <c r="W975" s="276"/>
      <c r="X975" s="276"/>
      <c r="Y975" s="276"/>
      <c r="Z975" s="276"/>
      <c r="AB975" s="278"/>
    </row>
    <row r="976" spans="1:28" s="277" customFormat="1" ht="20">
      <c r="A976" s="216"/>
      <c r="B976" s="217"/>
      <c r="C976" s="221"/>
      <c r="D976" s="283"/>
      <c r="E976" s="217"/>
      <c r="F976" s="217"/>
      <c r="G976" s="217"/>
      <c r="H976" s="218"/>
      <c r="I976" s="219"/>
      <c r="J976" s="219"/>
      <c r="K976" s="273"/>
      <c r="L976" s="273"/>
      <c r="M976" s="273"/>
      <c r="N976" s="273"/>
      <c r="O976" s="273"/>
      <c r="P976" s="220"/>
      <c r="Q976" s="274"/>
      <c r="R976" s="217"/>
      <c r="S976" s="225"/>
      <c r="T976" s="225"/>
      <c r="U976" s="241"/>
      <c r="V976" s="275"/>
      <c r="W976" s="276"/>
      <c r="X976" s="276"/>
      <c r="Y976" s="276"/>
      <c r="Z976" s="276"/>
      <c r="AB976" s="278"/>
    </row>
    <row r="977" spans="1:28" s="277" customFormat="1" ht="20">
      <c r="A977" s="216"/>
      <c r="B977" s="217"/>
      <c r="C977" s="221"/>
      <c r="D977" s="283"/>
      <c r="E977" s="217"/>
      <c r="F977" s="217"/>
      <c r="G977" s="217"/>
      <c r="H977" s="218"/>
      <c r="I977" s="219"/>
      <c r="J977" s="219"/>
      <c r="K977" s="273"/>
      <c r="L977" s="273"/>
      <c r="M977" s="273"/>
      <c r="N977" s="273"/>
      <c r="O977" s="273"/>
      <c r="P977" s="220"/>
      <c r="Q977" s="274"/>
      <c r="R977" s="217"/>
      <c r="S977" s="225"/>
      <c r="T977" s="225"/>
      <c r="U977" s="241"/>
      <c r="V977" s="275"/>
      <c r="W977" s="276"/>
      <c r="X977" s="276"/>
      <c r="Y977" s="276"/>
      <c r="Z977" s="276"/>
      <c r="AB977" s="278"/>
    </row>
    <row r="978" spans="1:28" s="277" customFormat="1" ht="20">
      <c r="A978" s="216"/>
      <c r="B978" s="217"/>
      <c r="C978" s="221"/>
      <c r="D978" s="283"/>
      <c r="E978" s="217"/>
      <c r="F978" s="217"/>
      <c r="G978" s="217"/>
      <c r="H978" s="218"/>
      <c r="I978" s="219"/>
      <c r="J978" s="219"/>
      <c r="K978" s="273"/>
      <c r="L978" s="273"/>
      <c r="M978" s="273"/>
      <c r="N978" s="273"/>
      <c r="O978" s="273"/>
      <c r="P978" s="220"/>
      <c r="Q978" s="274"/>
      <c r="R978" s="217"/>
      <c r="S978" s="225"/>
      <c r="T978" s="225"/>
      <c r="U978" s="241"/>
      <c r="V978" s="275"/>
      <c r="W978" s="276"/>
      <c r="X978" s="276"/>
      <c r="Y978" s="276"/>
      <c r="Z978" s="276"/>
      <c r="AB978" s="278"/>
    </row>
    <row r="979" spans="1:28" s="277" customFormat="1" ht="20">
      <c r="A979" s="216"/>
      <c r="B979" s="217"/>
      <c r="C979" s="221"/>
      <c r="D979" s="283"/>
      <c r="E979" s="217"/>
      <c r="F979" s="217"/>
      <c r="G979" s="217"/>
      <c r="H979" s="218"/>
      <c r="I979" s="219"/>
      <c r="J979" s="219"/>
      <c r="K979" s="273"/>
      <c r="L979" s="273"/>
      <c r="M979" s="273"/>
      <c r="N979" s="273"/>
      <c r="O979" s="273"/>
      <c r="P979" s="220"/>
      <c r="Q979" s="274"/>
      <c r="R979" s="217"/>
      <c r="S979" s="225"/>
      <c r="T979" s="225"/>
      <c r="U979" s="241"/>
      <c r="V979" s="275"/>
      <c r="W979" s="276"/>
      <c r="X979" s="276"/>
      <c r="Y979" s="276"/>
      <c r="Z979" s="276"/>
      <c r="AB979" s="278"/>
    </row>
    <row r="980" spans="1:28" s="277" customFormat="1" ht="20">
      <c r="A980" s="216"/>
      <c r="B980" s="217"/>
      <c r="C980" s="221"/>
      <c r="D980" s="283"/>
      <c r="E980" s="217"/>
      <c r="F980" s="217"/>
      <c r="G980" s="217"/>
      <c r="H980" s="218"/>
      <c r="I980" s="219"/>
      <c r="J980" s="219"/>
      <c r="K980" s="273"/>
      <c r="L980" s="273"/>
      <c r="M980" s="273"/>
      <c r="N980" s="273"/>
      <c r="O980" s="273"/>
      <c r="P980" s="220"/>
      <c r="Q980" s="274"/>
      <c r="R980" s="217"/>
      <c r="S980" s="225"/>
      <c r="T980" s="225"/>
      <c r="U980" s="241"/>
      <c r="V980" s="275"/>
      <c r="W980" s="276"/>
      <c r="X980" s="276"/>
      <c r="Y980" s="276"/>
      <c r="Z980" s="276"/>
      <c r="AB980" s="278"/>
    </row>
    <row r="981" spans="1:28" s="277" customFormat="1" ht="20">
      <c r="A981" s="216"/>
      <c r="B981" s="217"/>
      <c r="C981" s="221"/>
      <c r="D981" s="283"/>
      <c r="E981" s="217"/>
      <c r="F981" s="217"/>
      <c r="G981" s="217"/>
      <c r="H981" s="218"/>
      <c r="I981" s="219"/>
      <c r="J981" s="219"/>
      <c r="K981" s="273"/>
      <c r="L981" s="273"/>
      <c r="M981" s="273"/>
      <c r="N981" s="273"/>
      <c r="O981" s="273"/>
      <c r="P981" s="220"/>
      <c r="Q981" s="274"/>
      <c r="R981" s="217"/>
      <c r="S981" s="225"/>
      <c r="T981" s="225"/>
      <c r="U981" s="241"/>
      <c r="V981" s="275"/>
      <c r="W981" s="276"/>
      <c r="X981" s="276"/>
      <c r="Y981" s="276"/>
      <c r="Z981" s="276"/>
      <c r="AB981" s="278"/>
    </row>
    <row r="982" spans="1:28" s="277" customFormat="1" ht="20">
      <c r="A982" s="216"/>
      <c r="B982" s="217"/>
      <c r="C982" s="221"/>
      <c r="D982" s="283"/>
      <c r="E982" s="217"/>
      <c r="F982" s="217"/>
      <c r="G982" s="217"/>
      <c r="H982" s="218"/>
      <c r="I982" s="219"/>
      <c r="J982" s="219"/>
      <c r="K982" s="273"/>
      <c r="L982" s="273"/>
      <c r="M982" s="273"/>
      <c r="N982" s="273"/>
      <c r="O982" s="273"/>
      <c r="P982" s="220"/>
      <c r="Q982" s="274"/>
      <c r="R982" s="217"/>
      <c r="S982" s="225"/>
      <c r="T982" s="225"/>
      <c r="U982" s="241"/>
      <c r="V982" s="275"/>
      <c r="W982" s="276"/>
      <c r="X982" s="276"/>
      <c r="Y982" s="276"/>
      <c r="Z982" s="276"/>
      <c r="AB982" s="278"/>
    </row>
    <row r="983" spans="1:28" s="277" customFormat="1" ht="20">
      <c r="A983" s="216"/>
      <c r="B983" s="217"/>
      <c r="C983" s="221"/>
      <c r="D983" s="283"/>
      <c r="E983" s="217"/>
      <c r="F983" s="217"/>
      <c r="G983" s="217"/>
      <c r="H983" s="218"/>
      <c r="I983" s="219"/>
      <c r="J983" s="219"/>
      <c r="K983" s="273"/>
      <c r="L983" s="273"/>
      <c r="M983" s="273"/>
      <c r="N983" s="273"/>
      <c r="O983" s="273"/>
      <c r="P983" s="220"/>
      <c r="Q983" s="274"/>
      <c r="R983" s="217"/>
      <c r="S983" s="225"/>
      <c r="T983" s="225"/>
      <c r="U983" s="241"/>
      <c r="V983" s="275"/>
      <c r="W983" s="276"/>
      <c r="X983" s="276"/>
      <c r="Y983" s="276"/>
      <c r="Z983" s="276"/>
      <c r="AB983" s="278"/>
    </row>
    <row r="984" spans="1:28" s="277" customFormat="1" ht="20">
      <c r="A984" s="216"/>
      <c r="B984" s="217"/>
      <c r="C984" s="221"/>
      <c r="D984" s="283"/>
      <c r="E984" s="217"/>
      <c r="F984" s="217"/>
      <c r="G984" s="217"/>
      <c r="H984" s="218"/>
      <c r="I984" s="219"/>
      <c r="J984" s="219"/>
      <c r="K984" s="273"/>
      <c r="L984" s="273"/>
      <c r="M984" s="273"/>
      <c r="N984" s="273"/>
      <c r="O984" s="273"/>
      <c r="P984" s="220"/>
      <c r="Q984" s="274"/>
      <c r="R984" s="217"/>
      <c r="S984" s="225"/>
      <c r="T984" s="225"/>
      <c r="U984" s="241"/>
      <c r="V984" s="275"/>
      <c r="W984" s="276"/>
      <c r="X984" s="276"/>
      <c r="Y984" s="276"/>
      <c r="Z984" s="276"/>
      <c r="AB984" s="278"/>
    </row>
    <row r="985" spans="1:28" s="277" customFormat="1" ht="20">
      <c r="A985" s="216"/>
      <c r="B985" s="217"/>
      <c r="C985" s="221"/>
      <c r="D985" s="283"/>
      <c r="E985" s="217"/>
      <c r="F985" s="217"/>
      <c r="G985" s="217"/>
      <c r="H985" s="218"/>
      <c r="I985" s="219"/>
      <c r="J985" s="219"/>
      <c r="K985" s="273"/>
      <c r="L985" s="273"/>
      <c r="M985" s="273"/>
      <c r="N985" s="273"/>
      <c r="O985" s="273"/>
      <c r="P985" s="220"/>
      <c r="Q985" s="274"/>
      <c r="R985" s="217"/>
      <c r="S985" s="225"/>
      <c r="T985" s="225"/>
      <c r="U985" s="241"/>
      <c r="V985" s="275"/>
      <c r="W985" s="276"/>
      <c r="X985" s="276"/>
      <c r="Y985" s="276"/>
      <c r="Z985" s="276"/>
      <c r="AB985" s="278"/>
    </row>
    <row r="986" spans="1:28" s="277" customFormat="1" ht="20">
      <c r="A986" s="216"/>
      <c r="B986" s="217"/>
      <c r="C986" s="221"/>
      <c r="D986" s="283"/>
      <c r="E986" s="217"/>
      <c r="F986" s="217"/>
      <c r="G986" s="217"/>
      <c r="H986" s="218"/>
      <c r="I986" s="219"/>
      <c r="J986" s="219"/>
      <c r="K986" s="273"/>
      <c r="L986" s="273"/>
      <c r="M986" s="273"/>
      <c r="N986" s="273"/>
      <c r="O986" s="273"/>
      <c r="P986" s="220"/>
      <c r="Q986" s="274"/>
      <c r="R986" s="217"/>
      <c r="S986" s="225"/>
      <c r="T986" s="225"/>
      <c r="U986" s="241"/>
      <c r="V986" s="275"/>
      <c r="W986" s="276"/>
      <c r="X986" s="276"/>
      <c r="Y986" s="276"/>
      <c r="Z986" s="276"/>
      <c r="AB986" s="278"/>
    </row>
    <row r="987" spans="1:28" s="277" customFormat="1" ht="20">
      <c r="A987" s="216"/>
      <c r="B987" s="217"/>
      <c r="C987" s="221"/>
      <c r="D987" s="283"/>
      <c r="E987" s="217"/>
      <c r="F987" s="217"/>
      <c r="G987" s="217"/>
      <c r="H987" s="218"/>
      <c r="I987" s="219"/>
      <c r="J987" s="219"/>
      <c r="K987" s="273"/>
      <c r="L987" s="273"/>
      <c r="M987" s="273"/>
      <c r="N987" s="273"/>
      <c r="O987" s="273"/>
      <c r="P987" s="220"/>
      <c r="Q987" s="274"/>
      <c r="R987" s="217"/>
      <c r="S987" s="225"/>
      <c r="T987" s="225"/>
      <c r="U987" s="241"/>
      <c r="V987" s="275"/>
      <c r="W987" s="276"/>
      <c r="X987" s="276"/>
      <c r="Y987" s="276"/>
      <c r="Z987" s="276"/>
      <c r="AB987" s="278"/>
    </row>
    <row r="988" spans="1:28" s="277" customFormat="1" ht="20">
      <c r="A988" s="216"/>
      <c r="B988" s="217"/>
      <c r="C988" s="221"/>
      <c r="D988" s="283"/>
      <c r="E988" s="217"/>
      <c r="F988" s="217"/>
      <c r="G988" s="217"/>
      <c r="H988" s="218"/>
      <c r="I988" s="219"/>
      <c r="J988" s="219"/>
      <c r="K988" s="273"/>
      <c r="L988" s="273"/>
      <c r="M988" s="273"/>
      <c r="N988" s="273"/>
      <c r="O988" s="273"/>
      <c r="P988" s="220"/>
      <c r="Q988" s="274"/>
      <c r="R988" s="217"/>
      <c r="S988" s="225"/>
      <c r="T988" s="225"/>
      <c r="U988" s="241"/>
      <c r="V988" s="275"/>
      <c r="W988" s="276"/>
      <c r="X988" s="276"/>
      <c r="Y988" s="276"/>
      <c r="Z988" s="276"/>
      <c r="AB988" s="278"/>
    </row>
    <row r="989" spans="1:28" s="277" customFormat="1" ht="20">
      <c r="A989" s="216"/>
      <c r="B989" s="217"/>
      <c r="C989" s="221"/>
      <c r="D989" s="283"/>
      <c r="E989" s="217"/>
      <c r="F989" s="217"/>
      <c r="G989" s="217"/>
      <c r="H989" s="218"/>
      <c r="I989" s="219"/>
      <c r="J989" s="219"/>
      <c r="K989" s="273"/>
      <c r="L989" s="273"/>
      <c r="M989" s="273"/>
      <c r="N989" s="273"/>
      <c r="O989" s="273"/>
      <c r="P989" s="220"/>
      <c r="Q989" s="274"/>
      <c r="R989" s="217"/>
      <c r="S989" s="225"/>
      <c r="T989" s="225"/>
      <c r="U989" s="241"/>
      <c r="V989" s="275"/>
      <c r="W989" s="276"/>
      <c r="X989" s="276"/>
      <c r="Y989" s="276"/>
      <c r="Z989" s="276"/>
      <c r="AB989" s="278"/>
    </row>
    <row r="990" spans="1:28" s="277" customFormat="1" ht="20">
      <c r="A990" s="216"/>
      <c r="B990" s="217"/>
      <c r="C990" s="221"/>
      <c r="D990" s="283"/>
      <c r="E990" s="217"/>
      <c r="F990" s="217"/>
      <c r="G990" s="217"/>
      <c r="H990" s="218"/>
      <c r="I990" s="219"/>
      <c r="J990" s="219"/>
      <c r="K990" s="273"/>
      <c r="L990" s="273"/>
      <c r="M990" s="273"/>
      <c r="N990" s="273"/>
      <c r="O990" s="273"/>
      <c r="P990" s="220"/>
      <c r="Q990" s="274"/>
      <c r="R990" s="217"/>
      <c r="S990" s="225"/>
      <c r="T990" s="225"/>
      <c r="U990" s="241"/>
      <c r="V990" s="275"/>
      <c r="W990" s="276"/>
      <c r="X990" s="276"/>
      <c r="Y990" s="276"/>
      <c r="Z990" s="276"/>
      <c r="AB990" s="278"/>
    </row>
    <row r="991" spans="1:28" s="277" customFormat="1" ht="20">
      <c r="A991" s="216"/>
      <c r="B991" s="217"/>
      <c r="C991" s="221"/>
      <c r="D991" s="283"/>
      <c r="E991" s="217"/>
      <c r="F991" s="217"/>
      <c r="G991" s="217"/>
      <c r="H991" s="218"/>
      <c r="I991" s="219"/>
      <c r="J991" s="219"/>
      <c r="K991" s="273"/>
      <c r="L991" s="273"/>
      <c r="M991" s="273"/>
      <c r="N991" s="273"/>
      <c r="O991" s="273"/>
      <c r="P991" s="220"/>
      <c r="Q991" s="274"/>
      <c r="R991" s="217"/>
      <c r="S991" s="225"/>
      <c r="T991" s="225"/>
      <c r="U991" s="241"/>
      <c r="V991" s="275"/>
      <c r="W991" s="276"/>
      <c r="X991" s="276"/>
      <c r="Y991" s="276"/>
      <c r="Z991" s="276"/>
      <c r="AB991" s="278"/>
    </row>
    <row r="992" spans="1:28" s="277" customFormat="1" ht="20">
      <c r="A992" s="216"/>
      <c r="B992" s="217"/>
      <c r="C992" s="221"/>
      <c r="D992" s="283"/>
      <c r="E992" s="217"/>
      <c r="F992" s="217"/>
      <c r="G992" s="217"/>
      <c r="H992" s="218"/>
      <c r="I992" s="219"/>
      <c r="J992" s="219"/>
      <c r="K992" s="273"/>
      <c r="L992" s="273"/>
      <c r="M992" s="273"/>
      <c r="N992" s="273"/>
      <c r="O992" s="273"/>
      <c r="P992" s="220"/>
      <c r="Q992" s="274"/>
      <c r="R992" s="217"/>
      <c r="S992" s="225"/>
      <c r="T992" s="225"/>
      <c r="U992" s="241"/>
      <c r="V992" s="275"/>
      <c r="W992" s="276"/>
      <c r="X992" s="276"/>
      <c r="Y992" s="276"/>
      <c r="Z992" s="276"/>
      <c r="AB992" s="278"/>
    </row>
    <row r="993" spans="1:28" s="277" customFormat="1" ht="20">
      <c r="A993" s="216"/>
      <c r="B993" s="217"/>
      <c r="C993" s="221"/>
      <c r="D993" s="283"/>
      <c r="E993" s="217"/>
      <c r="F993" s="217"/>
      <c r="G993" s="217"/>
      <c r="H993" s="218"/>
      <c r="I993" s="219"/>
      <c r="J993" s="219"/>
      <c r="K993" s="273"/>
      <c r="L993" s="273"/>
      <c r="M993" s="273"/>
      <c r="N993" s="273"/>
      <c r="O993" s="273"/>
      <c r="P993" s="220"/>
      <c r="Q993" s="274"/>
      <c r="R993" s="217"/>
      <c r="S993" s="225"/>
      <c r="T993" s="225"/>
      <c r="U993" s="241"/>
      <c r="V993" s="275"/>
      <c r="W993" s="276"/>
      <c r="X993" s="276"/>
      <c r="Y993" s="276"/>
      <c r="Z993" s="276"/>
      <c r="AB993" s="278"/>
    </row>
    <row r="994" spans="1:28" s="277" customFormat="1" ht="20">
      <c r="A994" s="216"/>
      <c r="B994" s="217"/>
      <c r="C994" s="221"/>
      <c r="D994" s="283"/>
      <c r="E994" s="217"/>
      <c r="F994" s="217"/>
      <c r="G994" s="217"/>
      <c r="H994" s="218"/>
      <c r="I994" s="219"/>
      <c r="J994" s="219"/>
      <c r="K994" s="273"/>
      <c r="L994" s="273"/>
      <c r="M994" s="273"/>
      <c r="N994" s="273"/>
      <c r="O994" s="273"/>
      <c r="P994" s="220"/>
      <c r="Q994" s="274"/>
      <c r="R994" s="217"/>
      <c r="S994" s="225"/>
      <c r="T994" s="225"/>
      <c r="U994" s="241"/>
      <c r="V994" s="275"/>
      <c r="W994" s="276"/>
      <c r="X994" s="276"/>
      <c r="Y994" s="276"/>
      <c r="Z994" s="276"/>
      <c r="AB994" s="278"/>
    </row>
    <row r="995" spans="1:28" s="277" customFormat="1" ht="20">
      <c r="A995" s="216"/>
      <c r="B995" s="217"/>
      <c r="C995" s="221"/>
      <c r="D995" s="283"/>
      <c r="E995" s="217"/>
      <c r="F995" s="217"/>
      <c r="G995" s="217"/>
      <c r="H995" s="218"/>
      <c r="I995" s="219"/>
      <c r="J995" s="219"/>
      <c r="K995" s="273"/>
      <c r="L995" s="273"/>
      <c r="M995" s="273"/>
      <c r="N995" s="273"/>
      <c r="O995" s="273"/>
      <c r="P995" s="220"/>
      <c r="Q995" s="274"/>
      <c r="R995" s="217"/>
      <c r="S995" s="225"/>
      <c r="T995" s="225"/>
      <c r="U995" s="241"/>
      <c r="V995" s="275"/>
      <c r="W995" s="276"/>
      <c r="X995" s="276"/>
      <c r="Y995" s="276"/>
      <c r="Z995" s="276"/>
      <c r="AB995" s="278"/>
    </row>
    <row r="996" spans="1:28" s="277" customFormat="1" ht="20">
      <c r="A996" s="216"/>
      <c r="B996" s="217"/>
      <c r="C996" s="221"/>
      <c r="D996" s="283"/>
      <c r="E996" s="217"/>
      <c r="F996" s="217"/>
      <c r="G996" s="217"/>
      <c r="H996" s="218"/>
      <c r="I996" s="219"/>
      <c r="J996" s="219"/>
      <c r="K996" s="273"/>
      <c r="L996" s="273"/>
      <c r="M996" s="273"/>
      <c r="N996" s="273"/>
      <c r="O996" s="273"/>
      <c r="P996" s="220"/>
      <c r="Q996" s="274"/>
      <c r="R996" s="217"/>
      <c r="S996" s="225"/>
      <c r="T996" s="225"/>
      <c r="U996" s="241"/>
      <c r="V996" s="275"/>
      <c r="W996" s="276"/>
      <c r="X996" s="276"/>
      <c r="Y996" s="276"/>
      <c r="Z996" s="276"/>
      <c r="AB996" s="278"/>
    </row>
    <row r="997" spans="1:28" s="277" customFormat="1" ht="20">
      <c r="A997" s="216"/>
      <c r="B997" s="217"/>
      <c r="C997" s="221"/>
      <c r="D997" s="283"/>
      <c r="E997" s="217"/>
      <c r="F997" s="217"/>
      <c r="G997" s="217"/>
      <c r="H997" s="218"/>
      <c r="I997" s="219"/>
      <c r="J997" s="219"/>
      <c r="K997" s="273"/>
      <c r="L997" s="273"/>
      <c r="M997" s="273"/>
      <c r="N997" s="273"/>
      <c r="O997" s="273"/>
      <c r="P997" s="220"/>
      <c r="Q997" s="274"/>
      <c r="R997" s="217"/>
      <c r="S997" s="225"/>
      <c r="T997" s="225"/>
      <c r="U997" s="241"/>
      <c r="V997" s="275"/>
      <c r="W997" s="276"/>
      <c r="X997" s="276"/>
      <c r="Y997" s="276"/>
      <c r="Z997" s="276"/>
      <c r="AB997" s="278"/>
    </row>
    <row r="998" spans="1:28" s="277" customFormat="1" ht="20">
      <c r="A998" s="216"/>
      <c r="B998" s="217"/>
      <c r="C998" s="221"/>
      <c r="D998" s="283"/>
      <c r="E998" s="217"/>
      <c r="F998" s="217"/>
      <c r="G998" s="217"/>
      <c r="H998" s="218"/>
      <c r="I998" s="219"/>
      <c r="J998" s="219"/>
      <c r="K998" s="273"/>
      <c r="L998" s="273"/>
      <c r="M998" s="273"/>
      <c r="N998" s="273"/>
      <c r="O998" s="273"/>
      <c r="P998" s="220"/>
      <c r="Q998" s="274"/>
      <c r="R998" s="217"/>
      <c r="S998" s="225"/>
      <c r="T998" s="225"/>
      <c r="U998" s="241"/>
      <c r="V998" s="275"/>
      <c r="W998" s="276"/>
      <c r="X998" s="276"/>
      <c r="Y998" s="276"/>
      <c r="Z998" s="276"/>
      <c r="AB998" s="278"/>
    </row>
    <row r="999" spans="1:28" s="277" customFormat="1" ht="20">
      <c r="A999" s="216"/>
      <c r="B999" s="217"/>
      <c r="C999" s="221"/>
      <c r="D999" s="283"/>
      <c r="E999" s="217"/>
      <c r="F999" s="217"/>
      <c r="G999" s="217"/>
      <c r="H999" s="218"/>
      <c r="I999" s="219"/>
      <c r="J999" s="219"/>
      <c r="K999" s="273"/>
      <c r="L999" s="273"/>
      <c r="M999" s="273"/>
      <c r="N999" s="273"/>
      <c r="O999" s="273"/>
      <c r="P999" s="220"/>
      <c r="Q999" s="274"/>
      <c r="R999" s="217"/>
      <c r="S999" s="225"/>
      <c r="T999" s="225"/>
      <c r="U999" s="241"/>
      <c r="V999" s="275"/>
      <c r="W999" s="276"/>
      <c r="X999" s="276"/>
      <c r="Y999" s="276"/>
      <c r="Z999" s="276"/>
      <c r="AB999" s="278"/>
    </row>
    <row r="1000" spans="1:28" s="277" customFormat="1" ht="20">
      <c r="A1000" s="216"/>
      <c r="B1000" s="217"/>
      <c r="C1000" s="221"/>
      <c r="D1000" s="283"/>
      <c r="E1000" s="217"/>
      <c r="F1000" s="217"/>
      <c r="G1000" s="217"/>
      <c r="H1000" s="218"/>
      <c r="I1000" s="219"/>
      <c r="J1000" s="219"/>
      <c r="K1000" s="273"/>
      <c r="L1000" s="273"/>
      <c r="M1000" s="273"/>
      <c r="N1000" s="273"/>
      <c r="O1000" s="273"/>
      <c r="P1000" s="220"/>
      <c r="Q1000" s="274"/>
      <c r="R1000" s="217"/>
      <c r="S1000" s="225"/>
      <c r="T1000" s="225"/>
      <c r="U1000" s="241"/>
      <c r="V1000" s="275"/>
      <c r="W1000" s="276"/>
      <c r="X1000" s="276"/>
      <c r="Y1000" s="276"/>
      <c r="Z1000" s="276"/>
      <c r="AB1000" s="278"/>
    </row>
    <row r="1001" spans="1:28" s="277" customFormat="1" ht="20">
      <c r="A1001" s="216"/>
      <c r="B1001" s="217"/>
      <c r="C1001" s="221"/>
      <c r="D1001" s="283"/>
      <c r="E1001" s="217"/>
      <c r="F1001" s="217"/>
      <c r="G1001" s="217"/>
      <c r="H1001" s="218"/>
      <c r="I1001" s="219"/>
      <c r="J1001" s="219"/>
      <c r="K1001" s="273"/>
      <c r="L1001" s="273"/>
      <c r="M1001" s="273"/>
      <c r="N1001" s="273"/>
      <c r="O1001" s="273"/>
      <c r="P1001" s="220"/>
      <c r="Q1001" s="274"/>
      <c r="R1001" s="217"/>
      <c r="S1001" s="225"/>
      <c r="T1001" s="225"/>
      <c r="U1001" s="241"/>
      <c r="V1001" s="275"/>
      <c r="W1001" s="276"/>
      <c r="X1001" s="276"/>
      <c r="Y1001" s="276"/>
      <c r="Z1001" s="276"/>
      <c r="AB1001" s="278"/>
    </row>
    <row r="1002" spans="1:28" s="277" customFormat="1" ht="20">
      <c r="A1002" s="216"/>
      <c r="B1002" s="217"/>
      <c r="C1002" s="221"/>
      <c r="D1002" s="283"/>
      <c r="E1002" s="217"/>
      <c r="F1002" s="217"/>
      <c r="G1002" s="217"/>
      <c r="H1002" s="218"/>
      <c r="I1002" s="219"/>
      <c r="J1002" s="219"/>
      <c r="K1002" s="273"/>
      <c r="L1002" s="273"/>
      <c r="M1002" s="273"/>
      <c r="N1002" s="273"/>
      <c r="O1002" s="273"/>
      <c r="P1002" s="220"/>
      <c r="Q1002" s="274"/>
      <c r="R1002" s="217"/>
      <c r="S1002" s="225"/>
      <c r="T1002" s="225"/>
      <c r="U1002" s="241"/>
      <c r="V1002" s="275"/>
      <c r="W1002" s="276"/>
      <c r="X1002" s="276"/>
      <c r="Y1002" s="276"/>
      <c r="Z1002" s="276"/>
      <c r="AB1002" s="278"/>
    </row>
    <row r="1003" spans="1:28" s="277" customFormat="1" ht="20">
      <c r="A1003" s="216"/>
      <c r="B1003" s="217"/>
      <c r="C1003" s="221"/>
      <c r="D1003" s="283"/>
      <c r="E1003" s="217"/>
      <c r="F1003" s="217"/>
      <c r="G1003" s="217"/>
      <c r="H1003" s="218"/>
      <c r="I1003" s="219"/>
      <c r="J1003" s="219"/>
      <c r="K1003" s="273"/>
      <c r="L1003" s="273"/>
      <c r="M1003" s="273"/>
      <c r="N1003" s="273"/>
      <c r="O1003" s="273"/>
      <c r="P1003" s="220"/>
      <c r="Q1003" s="274"/>
      <c r="R1003" s="217"/>
      <c r="S1003" s="225"/>
      <c r="T1003" s="225"/>
      <c r="U1003" s="241"/>
      <c r="V1003" s="275"/>
      <c r="W1003" s="276"/>
      <c r="X1003" s="276"/>
      <c r="Y1003" s="276"/>
      <c r="Z1003" s="276"/>
      <c r="AB1003" s="278"/>
    </row>
    <row r="1004" spans="1:28" s="277" customFormat="1" ht="20">
      <c r="A1004" s="216"/>
      <c r="B1004" s="217"/>
      <c r="C1004" s="221"/>
      <c r="D1004" s="283"/>
      <c r="E1004" s="217"/>
      <c r="F1004" s="217"/>
      <c r="G1004" s="217"/>
      <c r="H1004" s="218"/>
      <c r="I1004" s="219"/>
      <c r="J1004" s="219"/>
      <c r="K1004" s="273"/>
      <c r="L1004" s="273"/>
      <c r="M1004" s="273"/>
      <c r="N1004" s="273"/>
      <c r="O1004" s="273"/>
      <c r="P1004" s="220"/>
      <c r="Q1004" s="274"/>
      <c r="R1004" s="217"/>
      <c r="S1004" s="225"/>
      <c r="T1004" s="225"/>
      <c r="U1004" s="241"/>
      <c r="V1004" s="275"/>
      <c r="W1004" s="276"/>
      <c r="X1004" s="276"/>
      <c r="Y1004" s="276"/>
      <c r="Z1004" s="276"/>
      <c r="AB1004" s="278"/>
    </row>
    <row r="1005" spans="1:28" s="277" customFormat="1" ht="20">
      <c r="A1005" s="216"/>
      <c r="B1005" s="217"/>
      <c r="C1005" s="221"/>
      <c r="D1005" s="283"/>
      <c r="E1005" s="217"/>
      <c r="F1005" s="217"/>
      <c r="G1005" s="217"/>
      <c r="H1005" s="218"/>
      <c r="I1005" s="219"/>
      <c r="J1005" s="219"/>
      <c r="K1005" s="273"/>
      <c r="L1005" s="273"/>
      <c r="M1005" s="273"/>
      <c r="N1005" s="273"/>
      <c r="O1005" s="273"/>
      <c r="P1005" s="220"/>
      <c r="Q1005" s="274"/>
      <c r="R1005" s="217"/>
      <c r="S1005" s="225"/>
      <c r="T1005" s="225"/>
      <c r="U1005" s="241"/>
      <c r="V1005" s="275"/>
      <c r="W1005" s="276"/>
      <c r="X1005" s="276"/>
      <c r="Y1005" s="276"/>
      <c r="Z1005" s="276"/>
      <c r="AB1005" s="278"/>
    </row>
    <row r="1006" spans="1:28" s="277" customFormat="1" ht="20">
      <c r="A1006" s="216"/>
      <c r="B1006" s="217"/>
      <c r="C1006" s="221"/>
      <c r="D1006" s="283"/>
      <c r="E1006" s="217"/>
      <c r="F1006" s="217"/>
      <c r="G1006" s="217"/>
      <c r="H1006" s="218"/>
      <c r="I1006" s="219"/>
      <c r="J1006" s="219"/>
      <c r="K1006" s="273"/>
      <c r="L1006" s="273"/>
      <c r="M1006" s="273"/>
      <c r="N1006" s="273"/>
      <c r="O1006" s="273"/>
      <c r="P1006" s="220"/>
      <c r="Q1006" s="274"/>
      <c r="R1006" s="217"/>
      <c r="S1006" s="225"/>
      <c r="T1006" s="225"/>
      <c r="U1006" s="241"/>
      <c r="V1006" s="275"/>
      <c r="W1006" s="276"/>
      <c r="X1006" s="276"/>
      <c r="Y1006" s="276"/>
      <c r="Z1006" s="276"/>
      <c r="AB1006" s="278"/>
    </row>
    <row r="1007" spans="1:28" s="277" customFormat="1" ht="20">
      <c r="A1007" s="216"/>
      <c r="B1007" s="217"/>
      <c r="C1007" s="221"/>
      <c r="D1007" s="283"/>
      <c r="E1007" s="217"/>
      <c r="F1007" s="217"/>
      <c r="G1007" s="217"/>
      <c r="H1007" s="218"/>
      <c r="I1007" s="219"/>
      <c r="J1007" s="219"/>
      <c r="K1007" s="273"/>
      <c r="L1007" s="273"/>
      <c r="M1007" s="273"/>
      <c r="N1007" s="273"/>
      <c r="O1007" s="273"/>
      <c r="P1007" s="220"/>
      <c r="Q1007" s="274"/>
      <c r="R1007" s="217"/>
      <c r="S1007" s="225"/>
      <c r="T1007" s="225"/>
      <c r="U1007" s="241"/>
      <c r="V1007" s="275"/>
      <c r="W1007" s="276"/>
      <c r="X1007" s="276"/>
      <c r="Y1007" s="276"/>
      <c r="Z1007" s="276"/>
      <c r="AB1007" s="278"/>
    </row>
    <row r="1008" spans="1:28" s="277" customFormat="1" ht="20">
      <c r="A1008" s="216"/>
      <c r="B1008" s="217"/>
      <c r="C1008" s="221"/>
      <c r="D1008" s="283"/>
      <c r="E1008" s="217"/>
      <c r="F1008" s="217"/>
      <c r="G1008" s="217"/>
      <c r="H1008" s="218"/>
      <c r="I1008" s="219"/>
      <c r="J1008" s="219"/>
      <c r="K1008" s="273"/>
      <c r="L1008" s="273"/>
      <c r="M1008" s="273"/>
      <c r="N1008" s="273"/>
      <c r="O1008" s="273"/>
      <c r="P1008" s="220"/>
      <c r="Q1008" s="274"/>
      <c r="R1008" s="217"/>
      <c r="S1008" s="225"/>
      <c r="T1008" s="225"/>
      <c r="U1008" s="241"/>
      <c r="V1008" s="275"/>
      <c r="W1008" s="276"/>
      <c r="X1008" s="276"/>
      <c r="Y1008" s="276"/>
      <c r="Z1008" s="276"/>
      <c r="AB1008" s="278"/>
    </row>
    <row r="1009" spans="1:28" s="277" customFormat="1" ht="20">
      <c r="A1009" s="216"/>
      <c r="B1009" s="217"/>
      <c r="C1009" s="221"/>
      <c r="D1009" s="283"/>
      <c r="E1009" s="217"/>
      <c r="F1009" s="217"/>
      <c r="G1009" s="217"/>
      <c r="H1009" s="218"/>
      <c r="I1009" s="219"/>
      <c r="J1009" s="219"/>
      <c r="K1009" s="273"/>
      <c r="L1009" s="273"/>
      <c r="M1009" s="273"/>
      <c r="N1009" s="273"/>
      <c r="O1009" s="273"/>
      <c r="P1009" s="220"/>
      <c r="Q1009" s="274"/>
      <c r="R1009" s="217"/>
      <c r="S1009" s="225"/>
      <c r="T1009" s="225"/>
      <c r="U1009" s="241"/>
      <c r="V1009" s="275"/>
      <c r="W1009" s="276"/>
      <c r="X1009" s="276"/>
      <c r="Y1009" s="276"/>
      <c r="Z1009" s="276"/>
      <c r="AB1009" s="278"/>
    </row>
    <row r="1010" spans="1:28" s="277" customFormat="1" ht="20">
      <c r="A1010" s="216"/>
      <c r="B1010" s="217"/>
      <c r="C1010" s="221"/>
      <c r="D1010" s="283"/>
      <c r="E1010" s="217"/>
      <c r="F1010" s="217"/>
      <c r="G1010" s="217"/>
      <c r="H1010" s="218"/>
      <c r="I1010" s="219"/>
      <c r="J1010" s="219"/>
      <c r="K1010" s="273"/>
      <c r="L1010" s="273"/>
      <c r="M1010" s="273"/>
      <c r="N1010" s="273"/>
      <c r="O1010" s="273"/>
      <c r="P1010" s="220"/>
      <c r="Q1010" s="274"/>
      <c r="R1010" s="217"/>
      <c r="S1010" s="225"/>
      <c r="T1010" s="225"/>
      <c r="U1010" s="241"/>
      <c r="V1010" s="275"/>
      <c r="W1010" s="276"/>
      <c r="X1010" s="276"/>
      <c r="Y1010" s="276"/>
      <c r="Z1010" s="276"/>
      <c r="AB1010" s="278"/>
    </row>
    <row r="1011" spans="1:28" s="277" customFormat="1" ht="20">
      <c r="A1011" s="216"/>
      <c r="B1011" s="217"/>
      <c r="C1011" s="221"/>
      <c r="D1011" s="283"/>
      <c r="E1011" s="217"/>
      <c r="F1011" s="217"/>
      <c r="G1011" s="217"/>
      <c r="H1011" s="218"/>
      <c r="I1011" s="219"/>
      <c r="J1011" s="219"/>
      <c r="K1011" s="273"/>
      <c r="L1011" s="273"/>
      <c r="M1011" s="273"/>
      <c r="N1011" s="273"/>
      <c r="O1011" s="273"/>
      <c r="P1011" s="220"/>
      <c r="Q1011" s="274"/>
      <c r="R1011" s="217"/>
      <c r="S1011" s="225"/>
      <c r="T1011" s="225"/>
      <c r="U1011" s="241"/>
      <c r="V1011" s="275"/>
      <c r="W1011" s="276"/>
      <c r="X1011" s="276"/>
      <c r="Y1011" s="276"/>
      <c r="Z1011" s="276"/>
      <c r="AB1011" s="278"/>
    </row>
    <row r="1012" spans="1:28" s="277" customFormat="1" ht="20">
      <c r="A1012" s="216"/>
      <c r="B1012" s="217"/>
      <c r="C1012" s="221"/>
      <c r="D1012" s="283"/>
      <c r="E1012" s="217"/>
      <c r="F1012" s="217"/>
      <c r="G1012" s="217"/>
      <c r="H1012" s="218"/>
      <c r="I1012" s="219"/>
      <c r="J1012" s="219"/>
      <c r="K1012" s="273"/>
      <c r="L1012" s="273"/>
      <c r="M1012" s="273"/>
      <c r="N1012" s="273"/>
      <c r="O1012" s="273"/>
      <c r="P1012" s="220"/>
      <c r="Q1012" s="274"/>
      <c r="R1012" s="217"/>
      <c r="S1012" s="225"/>
      <c r="T1012" s="225"/>
      <c r="U1012" s="241"/>
      <c r="V1012" s="275"/>
      <c r="W1012" s="276"/>
      <c r="X1012" s="276"/>
      <c r="Y1012" s="276"/>
      <c r="Z1012" s="276"/>
      <c r="AB1012" s="278"/>
    </row>
    <row r="1013" spans="1:28" s="277" customFormat="1" ht="20">
      <c r="A1013" s="216"/>
      <c r="B1013" s="217"/>
      <c r="C1013" s="221"/>
      <c r="D1013" s="283"/>
      <c r="E1013" s="217"/>
      <c r="F1013" s="217"/>
      <c r="G1013" s="217"/>
      <c r="H1013" s="218"/>
      <c r="I1013" s="219"/>
      <c r="J1013" s="219"/>
      <c r="K1013" s="273"/>
      <c r="L1013" s="273"/>
      <c r="M1013" s="273"/>
      <c r="N1013" s="273"/>
      <c r="O1013" s="273"/>
      <c r="P1013" s="220"/>
      <c r="Q1013" s="274"/>
      <c r="R1013" s="217"/>
      <c r="S1013" s="225"/>
      <c r="T1013" s="225"/>
      <c r="U1013" s="241"/>
      <c r="V1013" s="275"/>
      <c r="W1013" s="276"/>
      <c r="X1013" s="276"/>
      <c r="Y1013" s="276"/>
      <c r="Z1013" s="276"/>
      <c r="AB1013" s="278"/>
    </row>
    <row r="1014" spans="1:28" s="277" customFormat="1" ht="20">
      <c r="A1014" s="216"/>
      <c r="B1014" s="217"/>
      <c r="C1014" s="221"/>
      <c r="D1014" s="283"/>
      <c r="E1014" s="217"/>
      <c r="F1014" s="217"/>
      <c r="G1014" s="217"/>
      <c r="H1014" s="218"/>
      <c r="I1014" s="219"/>
      <c r="J1014" s="219"/>
      <c r="K1014" s="273"/>
      <c r="L1014" s="273"/>
      <c r="M1014" s="273"/>
      <c r="N1014" s="273"/>
      <c r="O1014" s="273"/>
      <c r="P1014" s="220"/>
      <c r="Q1014" s="274"/>
      <c r="R1014" s="217"/>
      <c r="S1014" s="225"/>
      <c r="T1014" s="225"/>
      <c r="U1014" s="241"/>
      <c r="V1014" s="275"/>
      <c r="W1014" s="276"/>
      <c r="X1014" s="276"/>
      <c r="Y1014" s="276"/>
      <c r="Z1014" s="276"/>
      <c r="AB1014" s="278"/>
    </row>
    <row r="1015" spans="1:28" s="277" customFormat="1" ht="20">
      <c r="A1015" s="216"/>
      <c r="B1015" s="217"/>
      <c r="C1015" s="221"/>
      <c r="D1015" s="283"/>
      <c r="E1015" s="217"/>
      <c r="F1015" s="217"/>
      <c r="G1015" s="217"/>
      <c r="H1015" s="218"/>
      <c r="I1015" s="219"/>
      <c r="J1015" s="219"/>
      <c r="K1015" s="273"/>
      <c r="L1015" s="273"/>
      <c r="M1015" s="273"/>
      <c r="N1015" s="273"/>
      <c r="O1015" s="273"/>
      <c r="P1015" s="220"/>
      <c r="Q1015" s="274"/>
      <c r="R1015" s="217"/>
      <c r="S1015" s="225"/>
      <c r="T1015" s="225"/>
      <c r="U1015" s="241"/>
      <c r="V1015" s="275"/>
      <c r="W1015" s="276"/>
      <c r="X1015" s="276"/>
      <c r="Y1015" s="276"/>
      <c r="Z1015" s="276"/>
      <c r="AB1015" s="278"/>
    </row>
    <row r="1016" spans="1:28" s="277" customFormat="1" ht="20">
      <c r="A1016" s="216"/>
      <c r="B1016" s="217"/>
      <c r="C1016" s="221"/>
      <c r="D1016" s="283"/>
      <c r="E1016" s="217"/>
      <c r="F1016" s="217"/>
      <c r="G1016" s="217"/>
      <c r="H1016" s="218"/>
      <c r="I1016" s="219"/>
      <c r="J1016" s="219"/>
      <c r="K1016" s="273"/>
      <c r="L1016" s="273"/>
      <c r="M1016" s="273"/>
      <c r="N1016" s="273"/>
      <c r="O1016" s="273"/>
      <c r="P1016" s="220"/>
      <c r="Q1016" s="274"/>
      <c r="R1016" s="217"/>
      <c r="S1016" s="225"/>
      <c r="T1016" s="225"/>
      <c r="U1016" s="241"/>
      <c r="V1016" s="275"/>
      <c r="W1016" s="276"/>
      <c r="X1016" s="276"/>
      <c r="Y1016" s="276"/>
      <c r="Z1016" s="276"/>
      <c r="AB1016" s="278"/>
    </row>
    <row r="1017" spans="1:28" s="277" customFormat="1" ht="20">
      <c r="A1017" s="216"/>
      <c r="B1017" s="217"/>
      <c r="C1017" s="221"/>
      <c r="D1017" s="283"/>
      <c r="E1017" s="217"/>
      <c r="F1017" s="217"/>
      <c r="G1017" s="217"/>
      <c r="H1017" s="218"/>
      <c r="I1017" s="219"/>
      <c r="J1017" s="219"/>
      <c r="K1017" s="273"/>
      <c r="L1017" s="273"/>
      <c r="M1017" s="273"/>
      <c r="N1017" s="273"/>
      <c r="O1017" s="273"/>
      <c r="P1017" s="220"/>
      <c r="Q1017" s="274"/>
      <c r="R1017" s="217"/>
      <c r="S1017" s="225"/>
      <c r="T1017" s="225"/>
      <c r="U1017" s="241"/>
      <c r="V1017" s="275"/>
      <c r="W1017" s="276"/>
      <c r="X1017" s="276"/>
      <c r="Y1017" s="276"/>
      <c r="Z1017" s="276"/>
      <c r="AB1017" s="278"/>
    </row>
    <row r="1018" spans="1:28" s="277" customFormat="1" ht="20">
      <c r="A1018" s="216"/>
      <c r="B1018" s="217"/>
      <c r="C1018" s="221"/>
      <c r="D1018" s="283"/>
      <c r="E1018" s="217"/>
      <c r="F1018" s="217"/>
      <c r="G1018" s="217"/>
      <c r="H1018" s="218"/>
      <c r="I1018" s="219"/>
      <c r="J1018" s="219"/>
      <c r="K1018" s="273"/>
      <c r="L1018" s="273"/>
      <c r="M1018" s="273"/>
      <c r="N1018" s="273"/>
      <c r="O1018" s="273"/>
      <c r="P1018" s="220"/>
      <c r="Q1018" s="274"/>
      <c r="R1018" s="217"/>
      <c r="S1018" s="225"/>
      <c r="T1018" s="225"/>
      <c r="U1018" s="241"/>
      <c r="V1018" s="275"/>
      <c r="W1018" s="276"/>
      <c r="X1018" s="276"/>
      <c r="Y1018" s="276"/>
      <c r="Z1018" s="276"/>
      <c r="AB1018" s="278"/>
    </row>
    <row r="1019" spans="1:28" s="277" customFormat="1" ht="20">
      <c r="A1019" s="216"/>
      <c r="B1019" s="217"/>
      <c r="C1019" s="221"/>
      <c r="D1019" s="283"/>
      <c r="E1019" s="217"/>
      <c r="F1019" s="217"/>
      <c r="G1019" s="217"/>
      <c r="H1019" s="218"/>
      <c r="I1019" s="219"/>
      <c r="J1019" s="219"/>
      <c r="K1019" s="273"/>
      <c r="L1019" s="273"/>
      <c r="M1019" s="273"/>
      <c r="N1019" s="273"/>
      <c r="O1019" s="273"/>
      <c r="P1019" s="220"/>
      <c r="Q1019" s="274"/>
      <c r="R1019" s="217"/>
      <c r="S1019" s="225"/>
      <c r="T1019" s="225"/>
      <c r="U1019" s="241"/>
      <c r="V1019" s="275"/>
      <c r="W1019" s="276"/>
      <c r="X1019" s="276"/>
      <c r="Y1019" s="276"/>
      <c r="Z1019" s="276"/>
      <c r="AB1019" s="278"/>
    </row>
    <row r="1020" spans="1:28" s="277" customFormat="1" ht="20">
      <c r="A1020" s="216"/>
      <c r="B1020" s="217"/>
      <c r="C1020" s="221"/>
      <c r="D1020" s="283"/>
      <c r="E1020" s="217"/>
      <c r="F1020" s="217"/>
      <c r="G1020" s="217"/>
      <c r="H1020" s="218"/>
      <c r="I1020" s="219"/>
      <c r="J1020" s="219"/>
      <c r="K1020" s="273"/>
      <c r="L1020" s="273"/>
      <c r="M1020" s="273"/>
      <c r="N1020" s="273"/>
      <c r="O1020" s="273"/>
      <c r="P1020" s="220"/>
      <c r="Q1020" s="274"/>
      <c r="R1020" s="217"/>
      <c r="S1020" s="225"/>
      <c r="T1020" s="225"/>
      <c r="U1020" s="241"/>
      <c r="V1020" s="275"/>
      <c r="W1020" s="276"/>
      <c r="X1020" s="276"/>
      <c r="Y1020" s="276"/>
      <c r="Z1020" s="276"/>
      <c r="AB1020" s="278"/>
    </row>
    <row r="1021" spans="1:28" s="277" customFormat="1" ht="20">
      <c r="A1021" s="216"/>
      <c r="B1021" s="217"/>
      <c r="C1021" s="221"/>
      <c r="D1021" s="283"/>
      <c r="E1021" s="217"/>
      <c r="F1021" s="217"/>
      <c r="G1021" s="217"/>
      <c r="H1021" s="218"/>
      <c r="I1021" s="219"/>
      <c r="J1021" s="219"/>
      <c r="K1021" s="273"/>
      <c r="L1021" s="273"/>
      <c r="M1021" s="273"/>
      <c r="N1021" s="273"/>
      <c r="O1021" s="273"/>
      <c r="P1021" s="220"/>
      <c r="Q1021" s="274"/>
      <c r="R1021" s="217"/>
      <c r="S1021" s="225"/>
      <c r="T1021" s="225"/>
      <c r="U1021" s="241"/>
      <c r="V1021" s="275"/>
      <c r="W1021" s="276"/>
      <c r="X1021" s="276"/>
      <c r="Y1021" s="276"/>
      <c r="Z1021" s="276"/>
      <c r="AB1021" s="278"/>
    </row>
    <row r="1022" spans="1:28" s="277" customFormat="1" ht="20">
      <c r="A1022" s="216"/>
      <c r="B1022" s="217"/>
      <c r="C1022" s="221"/>
      <c r="D1022" s="283"/>
      <c r="E1022" s="217"/>
      <c r="F1022" s="217"/>
      <c r="G1022" s="217"/>
      <c r="H1022" s="218"/>
      <c r="I1022" s="219"/>
      <c r="J1022" s="219"/>
      <c r="K1022" s="273"/>
      <c r="L1022" s="273"/>
      <c r="M1022" s="273"/>
      <c r="N1022" s="273"/>
      <c r="O1022" s="273"/>
      <c r="P1022" s="220"/>
      <c r="Q1022" s="274"/>
      <c r="R1022" s="217"/>
      <c r="S1022" s="225"/>
      <c r="T1022" s="225"/>
      <c r="U1022" s="241"/>
      <c r="V1022" s="275"/>
      <c r="W1022" s="276"/>
      <c r="X1022" s="276"/>
      <c r="Y1022" s="276"/>
      <c r="Z1022" s="276"/>
      <c r="AB1022" s="278"/>
    </row>
    <row r="1023" spans="1:28" s="277" customFormat="1" ht="20">
      <c r="A1023" s="216"/>
      <c r="B1023" s="217"/>
      <c r="C1023" s="221"/>
      <c r="D1023" s="283"/>
      <c r="E1023" s="217"/>
      <c r="F1023" s="217"/>
      <c r="G1023" s="217"/>
      <c r="H1023" s="218"/>
      <c r="I1023" s="219"/>
      <c r="J1023" s="219"/>
      <c r="K1023" s="273"/>
      <c r="L1023" s="273"/>
      <c r="M1023" s="273"/>
      <c r="N1023" s="273"/>
      <c r="O1023" s="273"/>
      <c r="P1023" s="220"/>
      <c r="Q1023" s="274"/>
      <c r="R1023" s="217"/>
      <c r="S1023" s="225"/>
      <c r="T1023" s="225"/>
      <c r="U1023" s="241"/>
      <c r="V1023" s="275"/>
      <c r="W1023" s="276"/>
      <c r="X1023" s="276"/>
      <c r="Y1023" s="276"/>
      <c r="Z1023" s="276"/>
      <c r="AB1023" s="278"/>
    </row>
    <row r="1024" spans="1:28" s="277" customFormat="1" ht="20">
      <c r="A1024" s="216"/>
      <c r="B1024" s="217"/>
      <c r="C1024" s="221"/>
      <c r="D1024" s="283"/>
      <c r="E1024" s="217"/>
      <c r="F1024" s="217"/>
      <c r="G1024" s="217"/>
      <c r="H1024" s="218"/>
      <c r="I1024" s="219"/>
      <c r="J1024" s="219"/>
      <c r="K1024" s="273"/>
      <c r="L1024" s="273"/>
      <c r="M1024" s="273"/>
      <c r="N1024" s="273"/>
      <c r="O1024" s="273"/>
      <c r="P1024" s="220"/>
      <c r="Q1024" s="274"/>
      <c r="R1024" s="217"/>
      <c r="S1024" s="225"/>
      <c r="T1024" s="225"/>
      <c r="U1024" s="241"/>
      <c r="V1024" s="275"/>
      <c r="W1024" s="276"/>
      <c r="X1024" s="276"/>
      <c r="Y1024" s="276"/>
      <c r="Z1024" s="276"/>
      <c r="AB1024" s="278"/>
    </row>
    <row r="1025" spans="1:28" s="277" customFormat="1" ht="20">
      <c r="A1025" s="216"/>
      <c r="B1025" s="217"/>
      <c r="C1025" s="221"/>
      <c r="D1025" s="283"/>
      <c r="E1025" s="217"/>
      <c r="F1025" s="217"/>
      <c r="G1025" s="217"/>
      <c r="H1025" s="218"/>
      <c r="I1025" s="219"/>
      <c r="J1025" s="219"/>
      <c r="K1025" s="273"/>
      <c r="L1025" s="273"/>
      <c r="M1025" s="273"/>
      <c r="N1025" s="273"/>
      <c r="O1025" s="273"/>
      <c r="P1025" s="220"/>
      <c r="Q1025" s="274"/>
      <c r="R1025" s="217"/>
      <c r="S1025" s="225"/>
      <c r="T1025" s="225"/>
      <c r="U1025" s="241"/>
      <c r="V1025" s="275"/>
      <c r="W1025" s="276"/>
      <c r="X1025" s="276"/>
      <c r="Y1025" s="276"/>
      <c r="Z1025" s="276"/>
      <c r="AB1025" s="278"/>
    </row>
    <row r="1026" spans="1:28" s="277" customFormat="1" ht="20">
      <c r="A1026" s="216"/>
      <c r="B1026" s="217"/>
      <c r="C1026" s="221"/>
      <c r="D1026" s="283"/>
      <c r="E1026" s="217"/>
      <c r="F1026" s="217"/>
      <c r="G1026" s="217"/>
      <c r="H1026" s="218"/>
      <c r="I1026" s="219"/>
      <c r="J1026" s="219"/>
      <c r="K1026" s="273"/>
      <c r="L1026" s="273"/>
      <c r="M1026" s="273"/>
      <c r="N1026" s="273"/>
      <c r="O1026" s="273"/>
      <c r="P1026" s="220"/>
      <c r="Q1026" s="274"/>
      <c r="R1026" s="217"/>
      <c r="S1026" s="225"/>
      <c r="T1026" s="225"/>
      <c r="U1026" s="241"/>
      <c r="V1026" s="275"/>
      <c r="W1026" s="276"/>
      <c r="X1026" s="276"/>
      <c r="Y1026" s="276"/>
      <c r="Z1026" s="276"/>
      <c r="AB1026" s="278"/>
    </row>
    <row r="1027" spans="1:28" s="277" customFormat="1" ht="20">
      <c r="A1027" s="216"/>
      <c r="B1027" s="217"/>
      <c r="C1027" s="221"/>
      <c r="D1027" s="283"/>
      <c r="E1027" s="217"/>
      <c r="F1027" s="217"/>
      <c r="G1027" s="217"/>
      <c r="H1027" s="218"/>
      <c r="I1027" s="219"/>
      <c r="J1027" s="219"/>
      <c r="K1027" s="273"/>
      <c r="L1027" s="273"/>
      <c r="M1027" s="273"/>
      <c r="N1027" s="273"/>
      <c r="O1027" s="273"/>
      <c r="P1027" s="220"/>
      <c r="Q1027" s="274"/>
      <c r="R1027" s="217"/>
      <c r="S1027" s="225"/>
      <c r="T1027" s="225"/>
      <c r="U1027" s="241"/>
      <c r="V1027" s="275"/>
      <c r="W1027" s="276"/>
      <c r="X1027" s="276"/>
      <c r="Y1027" s="276"/>
      <c r="Z1027" s="276"/>
      <c r="AB1027" s="278"/>
    </row>
    <row r="1028" spans="1:28" s="277" customFormat="1" ht="20">
      <c r="A1028" s="216"/>
      <c r="B1028" s="217"/>
      <c r="C1028" s="221"/>
      <c r="D1028" s="283"/>
      <c r="E1028" s="217"/>
      <c r="F1028" s="217"/>
      <c r="G1028" s="217"/>
      <c r="H1028" s="218"/>
      <c r="I1028" s="219"/>
      <c r="J1028" s="219"/>
      <c r="K1028" s="273"/>
      <c r="L1028" s="273"/>
      <c r="M1028" s="273"/>
      <c r="N1028" s="273"/>
      <c r="O1028" s="273"/>
      <c r="P1028" s="220"/>
      <c r="Q1028" s="274"/>
      <c r="R1028" s="217"/>
      <c r="S1028" s="225"/>
      <c r="T1028" s="225"/>
      <c r="U1028" s="241"/>
      <c r="V1028" s="275"/>
      <c r="W1028" s="276"/>
      <c r="X1028" s="276"/>
      <c r="Y1028" s="276"/>
      <c r="Z1028" s="276"/>
      <c r="AB1028" s="278"/>
    </row>
    <row r="1029" spans="1:28" s="277" customFormat="1" ht="20">
      <c r="A1029" s="216"/>
      <c r="B1029" s="217"/>
      <c r="C1029" s="221"/>
      <c r="D1029" s="283"/>
      <c r="E1029" s="217"/>
      <c r="F1029" s="217"/>
      <c r="G1029" s="217"/>
      <c r="H1029" s="218"/>
      <c r="I1029" s="219"/>
      <c r="J1029" s="219"/>
      <c r="K1029" s="273"/>
      <c r="L1029" s="273"/>
      <c r="M1029" s="273"/>
      <c r="N1029" s="273"/>
      <c r="O1029" s="273"/>
      <c r="P1029" s="220"/>
      <c r="Q1029" s="274"/>
      <c r="R1029" s="217"/>
      <c r="S1029" s="225"/>
      <c r="T1029" s="225"/>
      <c r="U1029" s="241"/>
      <c r="V1029" s="275"/>
      <c r="W1029" s="276"/>
      <c r="X1029" s="276"/>
      <c r="Y1029" s="276"/>
      <c r="Z1029" s="276"/>
      <c r="AB1029" s="278"/>
    </row>
    <row r="1030" spans="1:28" s="277" customFormat="1" ht="20">
      <c r="A1030" s="216"/>
      <c r="B1030" s="217"/>
      <c r="C1030" s="221"/>
      <c r="D1030" s="283"/>
      <c r="E1030" s="217"/>
      <c r="F1030" s="217"/>
      <c r="G1030" s="217"/>
      <c r="H1030" s="218"/>
      <c r="I1030" s="219"/>
      <c r="J1030" s="219"/>
      <c r="K1030" s="273"/>
      <c r="L1030" s="273"/>
      <c r="M1030" s="273"/>
      <c r="N1030" s="273"/>
      <c r="O1030" s="273"/>
      <c r="P1030" s="220"/>
      <c r="Q1030" s="274"/>
      <c r="R1030" s="217"/>
      <c r="S1030" s="225"/>
      <c r="T1030" s="225"/>
      <c r="U1030" s="241"/>
      <c r="V1030" s="275"/>
      <c r="W1030" s="276"/>
      <c r="X1030" s="276"/>
      <c r="Y1030" s="276"/>
      <c r="Z1030" s="276"/>
      <c r="AB1030" s="278"/>
    </row>
    <row r="1031" spans="1:28" s="277" customFormat="1" ht="20">
      <c r="A1031" s="216"/>
      <c r="B1031" s="217"/>
      <c r="C1031" s="221"/>
      <c r="D1031" s="283"/>
      <c r="E1031" s="217"/>
      <c r="F1031" s="217"/>
      <c r="G1031" s="217"/>
      <c r="H1031" s="218"/>
      <c r="I1031" s="219"/>
      <c r="J1031" s="219"/>
      <c r="K1031" s="273"/>
      <c r="L1031" s="273"/>
      <c r="M1031" s="273"/>
      <c r="N1031" s="273"/>
      <c r="O1031" s="273"/>
      <c r="P1031" s="220"/>
      <c r="Q1031" s="274"/>
      <c r="R1031" s="217"/>
      <c r="S1031" s="225"/>
      <c r="T1031" s="225"/>
      <c r="U1031" s="241"/>
      <c r="V1031" s="275"/>
      <c r="W1031" s="276"/>
      <c r="X1031" s="276"/>
      <c r="Y1031" s="276"/>
      <c r="Z1031" s="276"/>
      <c r="AB1031" s="278"/>
    </row>
    <row r="1032" spans="1:28" s="277" customFormat="1" ht="20">
      <c r="A1032" s="216"/>
      <c r="B1032" s="217"/>
      <c r="C1032" s="221"/>
      <c r="D1032" s="283"/>
      <c r="E1032" s="217"/>
      <c r="F1032" s="217"/>
      <c r="G1032" s="217"/>
      <c r="H1032" s="218"/>
      <c r="I1032" s="219"/>
      <c r="J1032" s="219"/>
      <c r="K1032" s="273"/>
      <c r="L1032" s="273"/>
      <c r="M1032" s="273"/>
      <c r="N1032" s="273"/>
      <c r="O1032" s="273"/>
      <c r="P1032" s="220"/>
      <c r="Q1032" s="274"/>
      <c r="R1032" s="217"/>
      <c r="S1032" s="225"/>
      <c r="T1032" s="225"/>
      <c r="U1032" s="241"/>
      <c r="V1032" s="275"/>
      <c r="W1032" s="276"/>
      <c r="X1032" s="276"/>
      <c r="Y1032" s="276"/>
      <c r="Z1032" s="276"/>
      <c r="AB1032" s="278"/>
    </row>
    <row r="1033" spans="1:28" s="277" customFormat="1" ht="20">
      <c r="A1033" s="216"/>
      <c r="B1033" s="217"/>
      <c r="C1033" s="221"/>
      <c r="D1033" s="283"/>
      <c r="E1033" s="217"/>
      <c r="F1033" s="217"/>
      <c r="G1033" s="217"/>
      <c r="H1033" s="218"/>
      <c r="I1033" s="219"/>
      <c r="J1033" s="219"/>
      <c r="K1033" s="273"/>
      <c r="L1033" s="273"/>
      <c r="M1033" s="273"/>
      <c r="N1033" s="273"/>
      <c r="O1033" s="273"/>
      <c r="P1033" s="220"/>
      <c r="Q1033" s="274"/>
      <c r="R1033" s="217"/>
      <c r="S1033" s="225"/>
      <c r="T1033" s="225"/>
      <c r="U1033" s="241"/>
      <c r="V1033" s="275"/>
      <c r="W1033" s="276"/>
      <c r="X1033" s="276"/>
      <c r="Y1033" s="276"/>
      <c r="Z1033" s="276"/>
      <c r="AB1033" s="278"/>
    </row>
    <row r="1034" spans="1:28" s="277" customFormat="1" ht="20">
      <c r="A1034" s="216"/>
      <c r="B1034" s="217"/>
      <c r="C1034" s="221"/>
      <c r="D1034" s="283"/>
      <c r="E1034" s="217"/>
      <c r="F1034" s="217"/>
      <c r="G1034" s="217"/>
      <c r="H1034" s="218"/>
      <c r="I1034" s="219"/>
      <c r="J1034" s="219"/>
      <c r="K1034" s="273"/>
      <c r="L1034" s="273"/>
      <c r="M1034" s="273"/>
      <c r="N1034" s="273"/>
      <c r="O1034" s="273"/>
      <c r="P1034" s="220"/>
      <c r="Q1034" s="274"/>
      <c r="R1034" s="217"/>
      <c r="S1034" s="225"/>
      <c r="T1034" s="225"/>
      <c r="U1034" s="241"/>
      <c r="V1034" s="275"/>
      <c r="W1034" s="276"/>
      <c r="X1034" s="276"/>
      <c r="Y1034" s="276"/>
      <c r="Z1034" s="276"/>
      <c r="AB1034" s="278"/>
    </row>
    <row r="1035" spans="1:28" s="277" customFormat="1" ht="20">
      <c r="A1035" s="216"/>
      <c r="B1035" s="217"/>
      <c r="C1035" s="221"/>
      <c r="D1035" s="283"/>
      <c r="E1035" s="217"/>
      <c r="F1035" s="217"/>
      <c r="G1035" s="217"/>
      <c r="H1035" s="218"/>
      <c r="I1035" s="219"/>
      <c r="J1035" s="219"/>
      <c r="K1035" s="273"/>
      <c r="L1035" s="273"/>
      <c r="M1035" s="273"/>
      <c r="N1035" s="273"/>
      <c r="O1035" s="273"/>
      <c r="P1035" s="220"/>
      <c r="Q1035" s="274"/>
      <c r="R1035" s="217"/>
      <c r="S1035" s="225"/>
      <c r="T1035" s="225"/>
      <c r="U1035" s="241"/>
      <c r="V1035" s="275"/>
      <c r="W1035" s="276"/>
      <c r="X1035" s="276"/>
      <c r="Y1035" s="276"/>
      <c r="Z1035" s="276"/>
      <c r="AB1035" s="278"/>
    </row>
    <row r="1036" spans="1:28" s="277" customFormat="1" ht="20">
      <c r="A1036" s="216"/>
      <c r="B1036" s="217"/>
      <c r="C1036" s="221"/>
      <c r="D1036" s="283"/>
      <c r="E1036" s="217"/>
      <c r="F1036" s="217"/>
      <c r="G1036" s="217"/>
      <c r="H1036" s="218"/>
      <c r="I1036" s="219"/>
      <c r="J1036" s="219"/>
      <c r="K1036" s="273"/>
      <c r="L1036" s="273"/>
      <c r="M1036" s="273"/>
      <c r="N1036" s="273"/>
      <c r="O1036" s="273"/>
      <c r="P1036" s="220"/>
      <c r="Q1036" s="274"/>
      <c r="R1036" s="217"/>
      <c r="S1036" s="225"/>
      <c r="T1036" s="225"/>
      <c r="U1036" s="241"/>
      <c r="V1036" s="275"/>
      <c r="W1036" s="276"/>
      <c r="X1036" s="276"/>
      <c r="Y1036" s="276"/>
      <c r="Z1036" s="276"/>
      <c r="AB1036" s="278"/>
    </row>
    <row r="1037" spans="1:28" s="277" customFormat="1" ht="20">
      <c r="A1037" s="216"/>
      <c r="B1037" s="217"/>
      <c r="C1037" s="221"/>
      <c r="D1037" s="283"/>
      <c r="E1037" s="217"/>
      <c r="F1037" s="217"/>
      <c r="G1037" s="217"/>
      <c r="H1037" s="218"/>
      <c r="I1037" s="219"/>
      <c r="J1037" s="219"/>
      <c r="K1037" s="273"/>
      <c r="L1037" s="273"/>
      <c r="M1037" s="273"/>
      <c r="N1037" s="273"/>
      <c r="O1037" s="273"/>
      <c r="P1037" s="220"/>
      <c r="Q1037" s="274"/>
      <c r="R1037" s="217"/>
      <c r="S1037" s="225"/>
      <c r="T1037" s="225"/>
      <c r="U1037" s="241"/>
      <c r="V1037" s="275"/>
      <c r="W1037" s="276"/>
      <c r="X1037" s="276"/>
      <c r="Y1037" s="276"/>
      <c r="Z1037" s="276"/>
      <c r="AB1037" s="278"/>
    </row>
    <row r="1038" spans="1:28" s="277" customFormat="1" ht="20">
      <c r="A1038" s="216"/>
      <c r="B1038" s="217"/>
      <c r="C1038" s="221"/>
      <c r="D1038" s="283"/>
      <c r="E1038" s="217"/>
      <c r="F1038" s="217"/>
      <c r="G1038" s="217"/>
      <c r="H1038" s="218"/>
      <c r="I1038" s="219"/>
      <c r="J1038" s="219"/>
      <c r="K1038" s="273"/>
      <c r="L1038" s="273"/>
      <c r="M1038" s="273"/>
      <c r="N1038" s="273"/>
      <c r="O1038" s="273"/>
      <c r="P1038" s="220"/>
      <c r="Q1038" s="274"/>
      <c r="R1038" s="217"/>
      <c r="S1038" s="225"/>
      <c r="T1038" s="225"/>
      <c r="U1038" s="241"/>
      <c r="V1038" s="275"/>
      <c r="W1038" s="276"/>
      <c r="X1038" s="276"/>
      <c r="Y1038" s="276"/>
      <c r="Z1038" s="276"/>
      <c r="AB1038" s="278"/>
    </row>
    <row r="1039" spans="1:28" s="277" customFormat="1" ht="20">
      <c r="A1039" s="216"/>
      <c r="B1039" s="217"/>
      <c r="C1039" s="221"/>
      <c r="D1039" s="283"/>
      <c r="E1039" s="217"/>
      <c r="F1039" s="217"/>
      <c r="G1039" s="217"/>
      <c r="H1039" s="218"/>
      <c r="I1039" s="219"/>
      <c r="J1039" s="219"/>
      <c r="K1039" s="273"/>
      <c r="L1039" s="273"/>
      <c r="M1039" s="273"/>
      <c r="N1039" s="273"/>
      <c r="O1039" s="273"/>
      <c r="P1039" s="220"/>
      <c r="Q1039" s="274"/>
      <c r="R1039" s="217"/>
      <c r="S1039" s="225"/>
      <c r="T1039" s="225"/>
      <c r="U1039" s="241"/>
      <c r="V1039" s="275"/>
      <c r="W1039" s="276"/>
      <c r="X1039" s="276"/>
      <c r="Y1039" s="276"/>
      <c r="Z1039" s="276"/>
      <c r="AB1039" s="278"/>
    </row>
    <row r="1040" spans="1:28" s="277" customFormat="1" ht="20">
      <c r="A1040" s="216"/>
      <c r="B1040" s="217"/>
      <c r="C1040" s="221"/>
      <c r="D1040" s="283"/>
      <c r="E1040" s="217"/>
      <c r="F1040" s="217"/>
      <c r="G1040" s="217"/>
      <c r="H1040" s="218"/>
      <c r="I1040" s="219"/>
      <c r="J1040" s="219"/>
      <c r="K1040" s="273"/>
      <c r="L1040" s="273"/>
      <c r="M1040" s="273"/>
      <c r="N1040" s="273"/>
      <c r="O1040" s="273"/>
      <c r="P1040" s="220"/>
      <c r="Q1040" s="274"/>
      <c r="R1040" s="217"/>
      <c r="S1040" s="225"/>
      <c r="T1040" s="225"/>
      <c r="U1040" s="241"/>
      <c r="V1040" s="275"/>
      <c r="W1040" s="276"/>
      <c r="X1040" s="276"/>
      <c r="Y1040" s="276"/>
      <c r="Z1040" s="276"/>
      <c r="AB1040" s="278"/>
    </row>
    <row r="1041" spans="1:28" s="277" customFormat="1" ht="20">
      <c r="A1041" s="216"/>
      <c r="B1041" s="217"/>
      <c r="C1041" s="221"/>
      <c r="D1041" s="283"/>
      <c r="E1041" s="217"/>
      <c r="F1041" s="217"/>
      <c r="G1041" s="217"/>
      <c r="H1041" s="218"/>
      <c r="I1041" s="219"/>
      <c r="J1041" s="219"/>
      <c r="K1041" s="273"/>
      <c r="L1041" s="273"/>
      <c r="M1041" s="273"/>
      <c r="N1041" s="273"/>
      <c r="O1041" s="273"/>
      <c r="P1041" s="220"/>
      <c r="Q1041" s="274"/>
      <c r="R1041" s="217"/>
      <c r="S1041" s="225"/>
      <c r="T1041" s="225"/>
      <c r="U1041" s="241"/>
      <c r="V1041" s="275"/>
      <c r="W1041" s="276"/>
      <c r="X1041" s="276"/>
      <c r="Y1041" s="276"/>
      <c r="Z1041" s="276"/>
      <c r="AB1041" s="278"/>
    </row>
    <row r="1042" spans="1:28" s="277" customFormat="1" ht="20">
      <c r="A1042" s="216"/>
      <c r="B1042" s="217"/>
      <c r="C1042" s="221"/>
      <c r="D1042" s="283"/>
      <c r="E1042" s="217"/>
      <c r="F1042" s="217"/>
      <c r="G1042" s="217"/>
      <c r="H1042" s="218"/>
      <c r="I1042" s="219"/>
      <c r="J1042" s="219"/>
      <c r="K1042" s="273"/>
      <c r="L1042" s="273"/>
      <c r="M1042" s="273"/>
      <c r="N1042" s="273"/>
      <c r="O1042" s="273"/>
      <c r="P1042" s="220"/>
      <c r="Q1042" s="274"/>
      <c r="R1042" s="217"/>
      <c r="S1042" s="225"/>
      <c r="T1042" s="225"/>
      <c r="U1042" s="241"/>
      <c r="V1042" s="275"/>
      <c r="W1042" s="276"/>
      <c r="X1042" s="276"/>
      <c r="Y1042" s="276"/>
      <c r="Z1042" s="276"/>
      <c r="AB1042" s="278"/>
    </row>
    <row r="1043" spans="1:28" s="277" customFormat="1" ht="20">
      <c r="A1043" s="216"/>
      <c r="B1043" s="217"/>
      <c r="C1043" s="221"/>
      <c r="D1043" s="283"/>
      <c r="E1043" s="217"/>
      <c r="F1043" s="217"/>
      <c r="G1043" s="217"/>
      <c r="H1043" s="218"/>
      <c r="I1043" s="219"/>
      <c r="J1043" s="219"/>
      <c r="K1043" s="273"/>
      <c r="L1043" s="273"/>
      <c r="M1043" s="273"/>
      <c r="N1043" s="273"/>
      <c r="O1043" s="273"/>
      <c r="P1043" s="220"/>
      <c r="Q1043" s="274"/>
      <c r="R1043" s="217"/>
      <c r="S1043" s="225"/>
      <c r="T1043" s="225"/>
      <c r="U1043" s="241"/>
      <c r="V1043" s="275"/>
      <c r="W1043" s="276"/>
      <c r="X1043" s="276"/>
      <c r="Y1043" s="276"/>
      <c r="Z1043" s="276"/>
      <c r="AB1043" s="278"/>
    </row>
    <row r="1044" spans="1:28" s="277" customFormat="1" ht="20">
      <c r="A1044" s="216"/>
      <c r="B1044" s="217"/>
      <c r="C1044" s="221"/>
      <c r="D1044" s="283"/>
      <c r="E1044" s="217"/>
      <c r="F1044" s="217"/>
      <c r="G1044" s="217"/>
      <c r="H1044" s="218"/>
      <c r="I1044" s="219"/>
      <c r="J1044" s="219"/>
      <c r="K1044" s="273"/>
      <c r="L1044" s="273"/>
      <c r="M1044" s="273"/>
      <c r="N1044" s="273"/>
      <c r="O1044" s="273"/>
      <c r="P1044" s="220"/>
      <c r="Q1044" s="274"/>
      <c r="R1044" s="217"/>
      <c r="S1044" s="225"/>
      <c r="T1044" s="225"/>
      <c r="U1044" s="241"/>
      <c r="V1044" s="275"/>
      <c r="W1044" s="276"/>
      <c r="X1044" s="276"/>
      <c r="Y1044" s="276"/>
      <c r="Z1044" s="276"/>
      <c r="AB1044" s="278"/>
    </row>
    <row r="1045" spans="1:28" s="277" customFormat="1" ht="20">
      <c r="A1045" s="216"/>
      <c r="B1045" s="217"/>
      <c r="C1045" s="221"/>
      <c r="D1045" s="283"/>
      <c r="E1045" s="217"/>
      <c r="F1045" s="217"/>
      <c r="G1045" s="217"/>
      <c r="H1045" s="218"/>
      <c r="I1045" s="219"/>
      <c r="J1045" s="219"/>
      <c r="K1045" s="273"/>
      <c r="L1045" s="273"/>
      <c r="M1045" s="273"/>
      <c r="N1045" s="273"/>
      <c r="O1045" s="273"/>
      <c r="P1045" s="220"/>
      <c r="Q1045" s="274"/>
      <c r="R1045" s="217"/>
      <c r="S1045" s="225"/>
      <c r="T1045" s="225"/>
      <c r="U1045" s="241"/>
      <c r="V1045" s="275"/>
      <c r="W1045" s="276"/>
      <c r="X1045" s="276"/>
      <c r="Y1045" s="276"/>
      <c r="Z1045" s="276"/>
      <c r="AB1045" s="278"/>
    </row>
    <row r="1046" spans="1:28" s="277" customFormat="1" ht="20">
      <c r="A1046" s="216"/>
      <c r="B1046" s="217"/>
      <c r="C1046" s="221"/>
      <c r="D1046" s="283"/>
      <c r="E1046" s="217"/>
      <c r="F1046" s="217"/>
      <c r="G1046" s="217"/>
      <c r="H1046" s="218"/>
      <c r="I1046" s="219"/>
      <c r="J1046" s="219"/>
      <c r="K1046" s="273"/>
      <c r="L1046" s="273"/>
      <c r="M1046" s="273"/>
      <c r="N1046" s="273"/>
      <c r="O1046" s="273"/>
      <c r="P1046" s="220"/>
      <c r="Q1046" s="274"/>
      <c r="R1046" s="217"/>
      <c r="S1046" s="225"/>
      <c r="T1046" s="225"/>
      <c r="U1046" s="241"/>
      <c r="V1046" s="275"/>
      <c r="W1046" s="276"/>
      <c r="X1046" s="276"/>
      <c r="Y1046" s="276"/>
      <c r="Z1046" s="276"/>
      <c r="AB1046" s="278"/>
    </row>
    <row r="1047" spans="1:28" s="277" customFormat="1" ht="20">
      <c r="A1047" s="216"/>
      <c r="B1047" s="217"/>
      <c r="C1047" s="221"/>
      <c r="D1047" s="283"/>
      <c r="E1047" s="217"/>
      <c r="F1047" s="217"/>
      <c r="G1047" s="217"/>
      <c r="H1047" s="218"/>
      <c r="I1047" s="219"/>
      <c r="J1047" s="219"/>
      <c r="K1047" s="273"/>
      <c r="L1047" s="273"/>
      <c r="M1047" s="273"/>
      <c r="N1047" s="273"/>
      <c r="O1047" s="273"/>
      <c r="P1047" s="220"/>
      <c r="Q1047" s="274"/>
      <c r="R1047" s="217"/>
      <c r="S1047" s="225"/>
      <c r="T1047" s="225"/>
      <c r="U1047" s="241"/>
      <c r="V1047" s="275"/>
      <c r="W1047" s="276"/>
      <c r="X1047" s="276"/>
      <c r="Y1047" s="276"/>
      <c r="Z1047" s="276"/>
      <c r="AB1047" s="278"/>
    </row>
    <row r="1048" spans="1:28" s="277" customFormat="1" ht="20">
      <c r="A1048" s="216"/>
      <c r="B1048" s="217"/>
      <c r="C1048" s="221"/>
      <c r="D1048" s="283"/>
      <c r="E1048" s="217"/>
      <c r="F1048" s="217"/>
      <c r="G1048" s="217"/>
      <c r="H1048" s="218"/>
      <c r="I1048" s="219"/>
      <c r="J1048" s="219"/>
      <c r="K1048" s="273"/>
      <c r="L1048" s="273"/>
      <c r="M1048" s="273"/>
      <c r="N1048" s="273"/>
      <c r="O1048" s="273"/>
      <c r="P1048" s="220"/>
      <c r="Q1048" s="274"/>
      <c r="R1048" s="217"/>
      <c r="S1048" s="225"/>
      <c r="T1048" s="225"/>
      <c r="U1048" s="241"/>
      <c r="V1048" s="275"/>
      <c r="W1048" s="276"/>
      <c r="X1048" s="276"/>
      <c r="Y1048" s="276"/>
      <c r="Z1048" s="276"/>
      <c r="AB1048" s="278"/>
    </row>
    <row r="1049" spans="1:28" s="277" customFormat="1" ht="20">
      <c r="A1049" s="216"/>
      <c r="B1049" s="217"/>
      <c r="C1049" s="221"/>
      <c r="D1049" s="283"/>
      <c r="E1049" s="217"/>
      <c r="F1049" s="217"/>
      <c r="G1049" s="217"/>
      <c r="H1049" s="218"/>
      <c r="I1049" s="219"/>
      <c r="J1049" s="219"/>
      <c r="K1049" s="273"/>
      <c r="L1049" s="273"/>
      <c r="M1049" s="273"/>
      <c r="N1049" s="273"/>
      <c r="O1049" s="273"/>
      <c r="P1049" s="220"/>
      <c r="Q1049" s="274"/>
      <c r="R1049" s="217"/>
      <c r="S1049" s="225"/>
      <c r="T1049" s="225"/>
      <c r="U1049" s="241"/>
      <c r="V1049" s="275"/>
      <c r="W1049" s="276"/>
      <c r="X1049" s="276"/>
      <c r="Y1049" s="276"/>
      <c r="Z1049" s="276"/>
      <c r="AB1049" s="278"/>
    </row>
    <row r="1050" spans="1:28" s="277" customFormat="1" ht="20">
      <c r="A1050" s="216"/>
      <c r="B1050" s="217"/>
      <c r="C1050" s="221"/>
      <c r="D1050" s="283"/>
      <c r="E1050" s="217"/>
      <c r="F1050" s="217"/>
      <c r="G1050" s="217"/>
      <c r="H1050" s="218"/>
      <c r="I1050" s="219"/>
      <c r="J1050" s="219"/>
      <c r="K1050" s="273"/>
      <c r="L1050" s="273"/>
      <c r="M1050" s="273"/>
      <c r="N1050" s="273"/>
      <c r="O1050" s="273"/>
      <c r="P1050" s="220"/>
      <c r="Q1050" s="274"/>
      <c r="R1050" s="217"/>
      <c r="S1050" s="225"/>
      <c r="T1050" s="225"/>
      <c r="U1050" s="241"/>
      <c r="V1050" s="275"/>
      <c r="W1050" s="276"/>
      <c r="X1050" s="276"/>
      <c r="Y1050" s="276"/>
      <c r="Z1050" s="276"/>
      <c r="AB1050" s="278"/>
    </row>
    <row r="1051" spans="1:28" s="277" customFormat="1" ht="20">
      <c r="A1051" s="216"/>
      <c r="B1051" s="217"/>
      <c r="C1051" s="221"/>
      <c r="D1051" s="283"/>
      <c r="E1051" s="217"/>
      <c r="F1051" s="217"/>
      <c r="G1051" s="217"/>
      <c r="H1051" s="218"/>
      <c r="I1051" s="219"/>
      <c r="J1051" s="219"/>
      <c r="K1051" s="273"/>
      <c r="L1051" s="273"/>
      <c r="M1051" s="273"/>
      <c r="N1051" s="273"/>
      <c r="O1051" s="273"/>
      <c r="P1051" s="220"/>
      <c r="Q1051" s="274"/>
      <c r="R1051" s="217"/>
      <c r="S1051" s="225"/>
      <c r="T1051" s="225"/>
      <c r="U1051" s="241"/>
      <c r="V1051" s="275"/>
      <c r="W1051" s="276"/>
      <c r="X1051" s="276"/>
      <c r="Y1051" s="276"/>
      <c r="Z1051" s="276"/>
      <c r="AB1051" s="278"/>
    </row>
    <row r="1052" spans="1:28" s="277" customFormat="1" ht="20">
      <c r="A1052" s="216"/>
      <c r="B1052" s="217"/>
      <c r="C1052" s="221"/>
      <c r="D1052" s="283"/>
      <c r="E1052" s="217"/>
      <c r="F1052" s="217"/>
      <c r="G1052" s="217"/>
      <c r="H1052" s="218"/>
      <c r="I1052" s="219"/>
      <c r="J1052" s="219"/>
      <c r="K1052" s="273"/>
      <c r="L1052" s="273"/>
      <c r="M1052" s="273"/>
      <c r="N1052" s="273"/>
      <c r="O1052" s="273"/>
      <c r="P1052" s="220"/>
      <c r="Q1052" s="274"/>
      <c r="R1052" s="217"/>
      <c r="S1052" s="225"/>
      <c r="T1052" s="225"/>
      <c r="U1052" s="241"/>
      <c r="V1052" s="275"/>
      <c r="W1052" s="276"/>
      <c r="X1052" s="276"/>
      <c r="Y1052" s="276"/>
      <c r="Z1052" s="276"/>
      <c r="AB1052" s="278"/>
    </row>
    <row r="1053" spans="1:28" s="277" customFormat="1" ht="20">
      <c r="A1053" s="216"/>
      <c r="B1053" s="217"/>
      <c r="C1053" s="221"/>
      <c r="D1053" s="283"/>
      <c r="E1053" s="217"/>
      <c r="F1053" s="217"/>
      <c r="G1053" s="217"/>
      <c r="H1053" s="218"/>
      <c r="I1053" s="219"/>
      <c r="J1053" s="219"/>
      <c r="K1053" s="273"/>
      <c r="L1053" s="273"/>
      <c r="M1053" s="273"/>
      <c r="N1053" s="273"/>
      <c r="O1053" s="273"/>
      <c r="P1053" s="220"/>
      <c r="Q1053" s="274"/>
      <c r="R1053" s="217"/>
      <c r="S1053" s="225"/>
      <c r="T1053" s="225"/>
      <c r="U1053" s="241"/>
      <c r="V1053" s="275"/>
      <c r="W1053" s="276"/>
      <c r="X1053" s="276"/>
      <c r="Y1053" s="276"/>
      <c r="Z1053" s="276"/>
      <c r="AB1053" s="278"/>
    </row>
    <row r="1054" spans="1:28" s="277" customFormat="1" ht="20">
      <c r="A1054" s="216"/>
      <c r="B1054" s="217"/>
      <c r="C1054" s="221"/>
      <c r="D1054" s="283"/>
      <c r="E1054" s="217"/>
      <c r="F1054" s="217"/>
      <c r="G1054" s="217"/>
      <c r="H1054" s="218"/>
      <c r="I1054" s="219"/>
      <c r="J1054" s="219"/>
      <c r="K1054" s="273"/>
      <c r="L1054" s="273"/>
      <c r="M1054" s="273"/>
      <c r="N1054" s="273"/>
      <c r="O1054" s="273"/>
      <c r="P1054" s="220"/>
      <c r="Q1054" s="274"/>
      <c r="R1054" s="217"/>
      <c r="S1054" s="225"/>
      <c r="T1054" s="225"/>
      <c r="U1054" s="241"/>
      <c r="V1054" s="275"/>
      <c r="W1054" s="276"/>
      <c r="X1054" s="276"/>
      <c r="Y1054" s="276"/>
      <c r="Z1054" s="276"/>
      <c r="AB1054" s="278"/>
    </row>
    <row r="1055" spans="1:28" s="277" customFormat="1" ht="20">
      <c r="A1055" s="216"/>
      <c r="B1055" s="217"/>
      <c r="C1055" s="221"/>
      <c r="D1055" s="283"/>
      <c r="E1055" s="217"/>
      <c r="F1055" s="217"/>
      <c r="G1055" s="217"/>
      <c r="H1055" s="218"/>
      <c r="I1055" s="219"/>
      <c r="J1055" s="219"/>
      <c r="K1055" s="273"/>
      <c r="L1055" s="273"/>
      <c r="M1055" s="273"/>
      <c r="N1055" s="273"/>
      <c r="O1055" s="273"/>
      <c r="P1055" s="220"/>
      <c r="Q1055" s="274"/>
      <c r="R1055" s="217"/>
      <c r="S1055" s="225"/>
      <c r="T1055" s="225"/>
      <c r="U1055" s="241"/>
      <c r="V1055" s="275"/>
      <c r="W1055" s="276"/>
      <c r="X1055" s="276"/>
      <c r="Y1055" s="276"/>
      <c r="Z1055" s="276"/>
      <c r="AB1055" s="278"/>
    </row>
    <row r="1056" spans="1:28" s="277" customFormat="1" ht="20">
      <c r="A1056" s="216"/>
      <c r="B1056" s="217"/>
      <c r="C1056" s="221"/>
      <c r="D1056" s="283"/>
      <c r="E1056" s="217"/>
      <c r="F1056" s="217"/>
      <c r="G1056" s="217"/>
      <c r="H1056" s="218"/>
      <c r="I1056" s="219"/>
      <c r="J1056" s="219"/>
      <c r="K1056" s="273"/>
      <c r="L1056" s="273"/>
      <c r="M1056" s="273"/>
      <c r="N1056" s="273"/>
      <c r="O1056" s="273"/>
      <c r="P1056" s="220"/>
      <c r="Q1056" s="274"/>
      <c r="R1056" s="217"/>
      <c r="S1056" s="225"/>
      <c r="T1056" s="225"/>
      <c r="U1056" s="241"/>
      <c r="V1056" s="275"/>
      <c r="W1056" s="276"/>
      <c r="X1056" s="276"/>
      <c r="Y1056" s="276"/>
      <c r="Z1056" s="276"/>
      <c r="AB1056" s="278"/>
    </row>
    <row r="1057" spans="1:28" s="277" customFormat="1" ht="20">
      <c r="A1057" s="216"/>
      <c r="B1057" s="217"/>
      <c r="C1057" s="221"/>
      <c r="D1057" s="283"/>
      <c r="E1057" s="217"/>
      <c r="F1057" s="217"/>
      <c r="G1057" s="217"/>
      <c r="H1057" s="218"/>
      <c r="I1057" s="219"/>
      <c r="J1057" s="219"/>
      <c r="K1057" s="273"/>
      <c r="L1057" s="273"/>
      <c r="M1057" s="273"/>
      <c r="N1057" s="273"/>
      <c r="O1057" s="273"/>
      <c r="P1057" s="220"/>
      <c r="Q1057" s="274"/>
      <c r="R1057" s="217"/>
      <c r="S1057" s="225"/>
      <c r="T1057" s="225"/>
      <c r="U1057" s="241"/>
      <c r="V1057" s="275"/>
      <c r="W1057" s="276"/>
      <c r="X1057" s="276"/>
      <c r="Y1057" s="276"/>
      <c r="Z1057" s="276"/>
      <c r="AB1057" s="278"/>
    </row>
    <row r="1058" spans="1:28" s="277" customFormat="1" ht="20">
      <c r="A1058" s="216"/>
      <c r="B1058" s="217"/>
      <c r="C1058" s="221"/>
      <c r="D1058" s="283"/>
      <c r="E1058" s="217"/>
      <c r="F1058" s="217"/>
      <c r="G1058" s="217"/>
      <c r="H1058" s="218"/>
      <c r="I1058" s="219"/>
      <c r="J1058" s="219"/>
      <c r="K1058" s="273"/>
      <c r="L1058" s="273"/>
      <c r="M1058" s="273"/>
      <c r="N1058" s="273"/>
      <c r="O1058" s="273"/>
      <c r="P1058" s="220"/>
      <c r="Q1058" s="274"/>
      <c r="R1058" s="217"/>
      <c r="S1058" s="225"/>
      <c r="T1058" s="225"/>
      <c r="U1058" s="241"/>
      <c r="V1058" s="275"/>
      <c r="W1058" s="276"/>
      <c r="X1058" s="276"/>
      <c r="Y1058" s="276"/>
      <c r="Z1058" s="276"/>
      <c r="AB1058" s="278"/>
    </row>
    <row r="1059" spans="1:28" s="277" customFormat="1" ht="20">
      <c r="A1059" s="216"/>
      <c r="B1059" s="217"/>
      <c r="C1059" s="221"/>
      <c r="D1059" s="283"/>
      <c r="E1059" s="217"/>
      <c r="F1059" s="217"/>
      <c r="G1059" s="217"/>
      <c r="H1059" s="218"/>
      <c r="I1059" s="219"/>
      <c r="J1059" s="219"/>
      <c r="K1059" s="273"/>
      <c r="L1059" s="273"/>
      <c r="M1059" s="273"/>
      <c r="N1059" s="273"/>
      <c r="O1059" s="273"/>
      <c r="P1059" s="220"/>
      <c r="Q1059" s="274"/>
      <c r="R1059" s="217"/>
      <c r="S1059" s="225"/>
      <c r="T1059" s="225"/>
      <c r="U1059" s="241"/>
      <c r="V1059" s="275"/>
      <c r="W1059" s="276"/>
      <c r="X1059" s="276"/>
      <c r="Y1059" s="276"/>
      <c r="Z1059" s="276"/>
      <c r="AB1059" s="278"/>
    </row>
    <row r="1060" spans="1:28" s="277" customFormat="1" ht="20">
      <c r="A1060" s="216"/>
      <c r="B1060" s="217"/>
      <c r="C1060" s="221"/>
      <c r="D1060" s="283"/>
      <c r="E1060" s="217"/>
      <c r="F1060" s="217"/>
      <c r="G1060" s="217"/>
      <c r="H1060" s="218"/>
      <c r="I1060" s="219"/>
      <c r="J1060" s="219"/>
      <c r="K1060" s="273"/>
      <c r="L1060" s="273"/>
      <c r="M1060" s="273"/>
      <c r="N1060" s="273"/>
      <c r="O1060" s="273"/>
      <c r="P1060" s="220"/>
      <c r="Q1060" s="274"/>
      <c r="R1060" s="217"/>
      <c r="S1060" s="225"/>
      <c r="T1060" s="225"/>
      <c r="U1060" s="241"/>
      <c r="V1060" s="275"/>
      <c r="W1060" s="276"/>
      <c r="X1060" s="276"/>
      <c r="Y1060" s="276"/>
      <c r="Z1060" s="276"/>
      <c r="AB1060" s="278"/>
    </row>
    <row r="1061" spans="1:28" s="277" customFormat="1" ht="20">
      <c r="A1061" s="216"/>
      <c r="B1061" s="217"/>
      <c r="C1061" s="221"/>
      <c r="D1061" s="283"/>
      <c r="E1061" s="217"/>
      <c r="F1061" s="217"/>
      <c r="G1061" s="217"/>
      <c r="H1061" s="218"/>
      <c r="I1061" s="219"/>
      <c r="J1061" s="219"/>
      <c r="K1061" s="273"/>
      <c r="L1061" s="273"/>
      <c r="M1061" s="273"/>
      <c r="N1061" s="273"/>
      <c r="O1061" s="273"/>
      <c r="P1061" s="220"/>
      <c r="Q1061" s="274"/>
      <c r="R1061" s="217"/>
      <c r="S1061" s="225"/>
      <c r="T1061" s="225"/>
      <c r="U1061" s="241"/>
      <c r="V1061" s="275"/>
      <c r="W1061" s="276"/>
      <c r="X1061" s="276"/>
      <c r="Y1061" s="276"/>
      <c r="Z1061" s="276"/>
      <c r="AB1061" s="278"/>
    </row>
    <row r="1062" spans="1:28" s="277" customFormat="1" ht="20">
      <c r="A1062" s="216"/>
      <c r="B1062" s="217"/>
      <c r="C1062" s="221"/>
      <c r="D1062" s="283"/>
      <c r="E1062" s="217"/>
      <c r="F1062" s="217"/>
      <c r="G1062" s="217"/>
      <c r="H1062" s="218"/>
      <c r="I1062" s="219"/>
      <c r="J1062" s="219"/>
      <c r="K1062" s="273"/>
      <c r="L1062" s="273"/>
      <c r="M1062" s="273"/>
      <c r="N1062" s="273"/>
      <c r="O1062" s="273"/>
      <c r="P1062" s="220"/>
      <c r="Q1062" s="274"/>
      <c r="R1062" s="217"/>
      <c r="S1062" s="225"/>
      <c r="T1062" s="225"/>
      <c r="U1062" s="241"/>
      <c r="V1062" s="275"/>
      <c r="W1062" s="276"/>
      <c r="X1062" s="276"/>
      <c r="Y1062" s="276"/>
      <c r="Z1062" s="276"/>
      <c r="AB1062" s="278"/>
    </row>
    <row r="1063" spans="1:28" s="277" customFormat="1" ht="20">
      <c r="A1063" s="216"/>
      <c r="B1063" s="217"/>
      <c r="C1063" s="221"/>
      <c r="D1063" s="283"/>
      <c r="E1063" s="217"/>
      <c r="F1063" s="217"/>
      <c r="G1063" s="217"/>
      <c r="H1063" s="218"/>
      <c r="I1063" s="219"/>
      <c r="J1063" s="219"/>
      <c r="K1063" s="273"/>
      <c r="L1063" s="273"/>
      <c r="M1063" s="273"/>
      <c r="N1063" s="273"/>
      <c r="O1063" s="273"/>
      <c r="P1063" s="220"/>
      <c r="Q1063" s="274"/>
      <c r="R1063" s="217"/>
      <c r="S1063" s="225"/>
      <c r="T1063" s="225"/>
      <c r="U1063" s="241"/>
      <c r="V1063" s="275"/>
      <c r="W1063" s="276"/>
      <c r="X1063" s="276"/>
      <c r="Y1063" s="276"/>
      <c r="Z1063" s="276"/>
      <c r="AB1063" s="278"/>
    </row>
    <row r="1064" spans="1:28" s="277" customFormat="1" ht="20">
      <c r="A1064" s="216"/>
      <c r="B1064" s="217"/>
      <c r="C1064" s="221"/>
      <c r="D1064" s="283"/>
      <c r="E1064" s="217"/>
      <c r="F1064" s="217"/>
      <c r="G1064" s="217"/>
      <c r="H1064" s="218"/>
      <c r="I1064" s="219"/>
      <c r="J1064" s="219"/>
      <c r="K1064" s="273"/>
      <c r="L1064" s="273"/>
      <c r="M1064" s="273"/>
      <c r="N1064" s="273"/>
      <c r="O1064" s="273"/>
      <c r="P1064" s="220"/>
      <c r="Q1064" s="274"/>
      <c r="R1064" s="217"/>
      <c r="S1064" s="225"/>
      <c r="T1064" s="225"/>
      <c r="U1064" s="241"/>
      <c r="V1064" s="275"/>
      <c r="W1064" s="276"/>
      <c r="X1064" s="276"/>
      <c r="Y1064" s="276"/>
      <c r="Z1064" s="276"/>
      <c r="AB1064" s="278"/>
    </row>
    <row r="1065" spans="1:28" s="277" customFormat="1" ht="20">
      <c r="A1065" s="216"/>
      <c r="B1065" s="217"/>
      <c r="C1065" s="221"/>
      <c r="D1065" s="283"/>
      <c r="E1065" s="217"/>
      <c r="F1065" s="217"/>
      <c r="G1065" s="217"/>
      <c r="H1065" s="218"/>
      <c r="I1065" s="219"/>
      <c r="J1065" s="219"/>
      <c r="K1065" s="273"/>
      <c r="L1065" s="273"/>
      <c r="M1065" s="273"/>
      <c r="N1065" s="273"/>
      <c r="O1065" s="273"/>
      <c r="P1065" s="220"/>
      <c r="Q1065" s="274"/>
      <c r="R1065" s="217"/>
      <c r="S1065" s="225"/>
      <c r="T1065" s="225"/>
      <c r="U1065" s="241"/>
      <c r="V1065" s="275"/>
      <c r="W1065" s="276"/>
      <c r="X1065" s="276"/>
      <c r="Y1065" s="276"/>
      <c r="Z1065" s="276"/>
      <c r="AB1065" s="278"/>
    </row>
    <row r="1066" spans="1:28" s="277" customFormat="1" ht="20">
      <c r="A1066" s="216"/>
      <c r="B1066" s="217"/>
      <c r="C1066" s="221"/>
      <c r="D1066" s="283"/>
      <c r="E1066" s="217"/>
      <c r="F1066" s="217"/>
      <c r="G1066" s="217"/>
      <c r="H1066" s="218"/>
      <c r="I1066" s="219"/>
      <c r="J1066" s="219"/>
      <c r="K1066" s="273"/>
      <c r="L1066" s="273"/>
      <c r="M1066" s="273"/>
      <c r="N1066" s="273"/>
      <c r="O1066" s="273"/>
      <c r="P1066" s="220"/>
      <c r="Q1066" s="274"/>
      <c r="R1066" s="217"/>
      <c r="S1066" s="225"/>
      <c r="T1066" s="225"/>
      <c r="U1066" s="241"/>
      <c r="V1066" s="275"/>
      <c r="W1066" s="276"/>
      <c r="X1066" s="276"/>
      <c r="Y1066" s="276"/>
      <c r="Z1066" s="276"/>
      <c r="AB1066" s="278"/>
    </row>
    <row r="1067" spans="1:28" s="277" customFormat="1" ht="20">
      <c r="A1067" s="216"/>
      <c r="B1067" s="217"/>
      <c r="C1067" s="221"/>
      <c r="D1067" s="283"/>
      <c r="E1067" s="217"/>
      <c r="F1067" s="217"/>
      <c r="G1067" s="217"/>
      <c r="H1067" s="218"/>
      <c r="I1067" s="219"/>
      <c r="J1067" s="219"/>
      <c r="K1067" s="273"/>
      <c r="L1067" s="273"/>
      <c r="M1067" s="273"/>
      <c r="N1067" s="273"/>
      <c r="O1067" s="273"/>
      <c r="P1067" s="220"/>
      <c r="Q1067" s="274"/>
      <c r="R1067" s="217"/>
      <c r="S1067" s="225"/>
      <c r="T1067" s="225"/>
      <c r="U1067" s="241"/>
      <c r="V1067" s="275"/>
      <c r="W1067" s="276"/>
      <c r="X1067" s="276"/>
      <c r="Y1067" s="276"/>
      <c r="Z1067" s="276"/>
      <c r="AB1067" s="278"/>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ref="S1068:S1082" ca="1" si="0">IF(B1068="","",IF(ISERROR(MATCH($E1068,CL,0)),"Unknown",INDIRECT("'C'!$A$"&amp;MATCH($E1068,CL,0)+1)))</f>
        <v/>
      </c>
      <c r="T1068" s="225" t="str">
        <f ca="1">IF(B1068="","",IF(ISERROR(MATCH($J1068,SorP!$B$1:$B$6230,0)),"",INDIRECT("'SorP'!$A$"&amp;MATCH($J1068,SorP!$B$1:$B$6230,0))))</f>
        <v/>
      </c>
      <c r="U1068" s="241"/>
      <c r="V1068" s="275" t="e">
        <f>IF(C1068="",NA(),MATCH($B1068&amp;$C1068,'Smelter Look-up'!$J:$J,0))</f>
        <v>#N/A</v>
      </c>
      <c r="W1068" s="276"/>
      <c r="X1068" s="276">
        <f t="shared" ref="X1068:X1082" ca="1" si="1">IF(AND(C1068="Smelter not listed",OR(LEN(D1068)=0,LEN(E1068)=0)),1,0)</f>
        <v>0</v>
      </c>
      <c r="Y1068" s="276"/>
      <c r="Z1068" s="276"/>
      <c r="AB1068" s="278" t="str">
        <f t="shared" ref="AB1068:AB1082" si="2">B1068&amp;C1068</f>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0"/>
        <v/>
      </c>
      <c r="T1069" s="225" t="str">
        <f ca="1">IF(B1069="","",IF(ISERROR(MATCH($J1069,SorP!$B$1:$B$6230,0)),"",INDIRECT("'SorP'!$A$"&amp;MATCH($J1069,SorP!$B$1:$B$6230,0))))</f>
        <v/>
      </c>
      <c r="U1069" s="241"/>
      <c r="V1069" s="275" t="e">
        <f>IF(C1069="",NA(),MATCH($B1069&amp;$C1069,'Smelter Look-up'!$J:$J,0))</f>
        <v>#N/A</v>
      </c>
      <c r="W1069" s="276"/>
      <c r="X1069" s="276">
        <f t="shared" ca="1" si="1"/>
        <v>0</v>
      </c>
      <c r="Y1069" s="276"/>
      <c r="Z1069" s="276"/>
      <c r="AB1069" s="278" t="str">
        <f t="shared" si="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0"/>
        <v/>
      </c>
      <c r="T1070" s="225" t="str">
        <f ca="1">IF(B1070="","",IF(ISERROR(MATCH($J1070,SorP!$B$1:$B$6230,0)),"",INDIRECT("'SorP'!$A$"&amp;MATCH($J1070,SorP!$B$1:$B$6230,0))))</f>
        <v/>
      </c>
      <c r="U1070" s="241"/>
      <c r="V1070" s="275" t="e">
        <f>IF(C1070="",NA(),MATCH($B1070&amp;$C1070,'Smelter Look-up'!$J:$J,0))</f>
        <v>#N/A</v>
      </c>
      <c r="W1070" s="276"/>
      <c r="X1070" s="276">
        <f t="shared" ca="1" si="1"/>
        <v>0</v>
      </c>
      <c r="Y1070" s="276"/>
      <c r="Z1070" s="276"/>
      <c r="AB1070" s="278" t="str">
        <f t="shared" si="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0"/>
        <v/>
      </c>
      <c r="T1071" s="225" t="str">
        <f ca="1">IF(B1071="","",IF(ISERROR(MATCH($J1071,SorP!$B$1:$B$6230,0)),"",INDIRECT("'SorP'!$A$"&amp;MATCH($J1071,SorP!$B$1:$B$6230,0))))</f>
        <v/>
      </c>
      <c r="U1071" s="241"/>
      <c r="V1071" s="275" t="e">
        <f>IF(C1071="",NA(),MATCH($B1071&amp;$C1071,'Smelter Look-up'!$J:$J,0))</f>
        <v>#N/A</v>
      </c>
      <c r="W1071" s="276"/>
      <c r="X1071" s="276">
        <f t="shared" ca="1" si="1"/>
        <v>0</v>
      </c>
      <c r="Y1071" s="276"/>
      <c r="Z1071" s="276"/>
      <c r="AB1071" s="278" t="str">
        <f t="shared" si="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0"/>
        <v/>
      </c>
      <c r="T1072" s="225" t="str">
        <f ca="1">IF(B1072="","",IF(ISERROR(MATCH($J1072,SorP!$B$1:$B$6230,0)),"",INDIRECT("'SorP'!$A$"&amp;MATCH($J1072,SorP!$B$1:$B$6230,0))))</f>
        <v/>
      </c>
      <c r="U1072" s="241"/>
      <c r="V1072" s="275" t="e">
        <f>IF(C1072="",NA(),MATCH($B1072&amp;$C1072,'Smelter Look-up'!$J:$J,0))</f>
        <v>#N/A</v>
      </c>
      <c r="W1072" s="276"/>
      <c r="X1072" s="276">
        <f t="shared" ca="1" si="1"/>
        <v>0</v>
      </c>
      <c r="Y1072" s="276"/>
      <c r="Z1072" s="276"/>
      <c r="AB1072" s="278" t="str">
        <f t="shared" si="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0"/>
        <v/>
      </c>
      <c r="T1073" s="225" t="str">
        <f ca="1">IF(B1073="","",IF(ISERROR(MATCH($J1073,SorP!$B$1:$B$6230,0)),"",INDIRECT("'SorP'!$A$"&amp;MATCH($J1073,SorP!$B$1:$B$6230,0))))</f>
        <v/>
      </c>
      <c r="U1073" s="241"/>
      <c r="V1073" s="275" t="e">
        <f>IF(C1073="",NA(),MATCH($B1073&amp;$C1073,'Smelter Look-up'!$J:$J,0))</f>
        <v>#N/A</v>
      </c>
      <c r="W1073" s="276"/>
      <c r="X1073" s="276">
        <f t="shared" ca="1" si="1"/>
        <v>0</v>
      </c>
      <c r="Y1073" s="276"/>
      <c r="Z1073" s="276"/>
      <c r="AB1073" s="278" t="str">
        <f t="shared" si="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0"/>
        <v/>
      </c>
      <c r="T1074" s="225" t="str">
        <f ca="1">IF(B1074="","",IF(ISERROR(MATCH($J1074,SorP!$B$1:$B$6230,0)),"",INDIRECT("'SorP'!$A$"&amp;MATCH($J1074,SorP!$B$1:$B$6230,0))))</f>
        <v/>
      </c>
      <c r="U1074" s="241"/>
      <c r="V1074" s="275" t="e">
        <f>IF(C1074="",NA(),MATCH($B1074&amp;$C1074,'Smelter Look-up'!$J:$J,0))</f>
        <v>#N/A</v>
      </c>
      <c r="W1074" s="276"/>
      <c r="X1074" s="276">
        <f t="shared" ca="1" si="1"/>
        <v>0</v>
      </c>
      <c r="Y1074" s="276"/>
      <c r="Z1074" s="276"/>
      <c r="AB1074" s="278" t="str">
        <f t="shared" si="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0"/>
        <v/>
      </c>
      <c r="T1075" s="225" t="str">
        <f ca="1">IF(B1075="","",IF(ISERROR(MATCH($J1075,SorP!$B$1:$B$6230,0)),"",INDIRECT("'SorP'!$A$"&amp;MATCH($J1075,SorP!$B$1:$B$6230,0))))</f>
        <v/>
      </c>
      <c r="U1075" s="241"/>
      <c r="V1075" s="275" t="e">
        <f>IF(C1075="",NA(),MATCH($B1075&amp;$C1075,'Smelter Look-up'!$J:$J,0))</f>
        <v>#N/A</v>
      </c>
      <c r="W1075" s="276"/>
      <c r="X1075" s="276">
        <f t="shared" ca="1" si="1"/>
        <v>0</v>
      </c>
      <c r="Y1075" s="276"/>
      <c r="Z1075" s="276"/>
      <c r="AB1075" s="278" t="str">
        <f t="shared" si="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0"/>
        <v/>
      </c>
      <c r="T1076" s="225" t="str">
        <f ca="1">IF(B1076="","",IF(ISERROR(MATCH($J1076,SorP!$B$1:$B$6230,0)),"",INDIRECT("'SorP'!$A$"&amp;MATCH($J1076,SorP!$B$1:$B$6230,0))))</f>
        <v/>
      </c>
      <c r="U1076" s="241"/>
      <c r="V1076" s="275" t="e">
        <f>IF(C1076="",NA(),MATCH($B1076&amp;$C1076,'Smelter Look-up'!$J:$J,0))</f>
        <v>#N/A</v>
      </c>
      <c r="W1076" s="276"/>
      <c r="X1076" s="276">
        <f t="shared" ca="1" si="1"/>
        <v>0</v>
      </c>
      <c r="Y1076" s="276"/>
      <c r="Z1076" s="276"/>
      <c r="AB1076" s="278" t="str">
        <f t="shared" si="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0"/>
        <v/>
      </c>
      <c r="T1077" s="225" t="str">
        <f ca="1">IF(B1077="","",IF(ISERROR(MATCH($J1077,SorP!$B$1:$B$6230,0)),"",INDIRECT("'SorP'!$A$"&amp;MATCH($J1077,SorP!$B$1:$B$6230,0))))</f>
        <v/>
      </c>
      <c r="U1077" s="241"/>
      <c r="V1077" s="275" t="e">
        <f>IF(C1077="",NA(),MATCH($B1077&amp;$C1077,'Smelter Look-up'!$J:$J,0))</f>
        <v>#N/A</v>
      </c>
      <c r="W1077" s="276"/>
      <c r="X1077" s="276">
        <f t="shared" ca="1" si="1"/>
        <v>0</v>
      </c>
      <c r="Y1077" s="276"/>
      <c r="Z1077" s="276"/>
      <c r="AB1077" s="278" t="str">
        <f t="shared" si="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0"/>
        <v/>
      </c>
      <c r="T1078" s="225" t="str">
        <f ca="1">IF(B1078="","",IF(ISERROR(MATCH($J1078,SorP!$B$1:$B$6230,0)),"",INDIRECT("'SorP'!$A$"&amp;MATCH($J1078,SorP!$B$1:$B$6230,0))))</f>
        <v/>
      </c>
      <c r="U1078" s="241"/>
      <c r="V1078" s="275" t="e">
        <f>IF(C1078="",NA(),MATCH($B1078&amp;$C1078,'Smelter Look-up'!$J:$J,0))</f>
        <v>#N/A</v>
      </c>
      <c r="W1078" s="276"/>
      <c r="X1078" s="276">
        <f t="shared" ca="1" si="1"/>
        <v>0</v>
      </c>
      <c r="Y1078" s="276"/>
      <c r="Z1078" s="276"/>
      <c r="AB1078" s="278" t="str">
        <f t="shared" si="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0"/>
        <v/>
      </c>
      <c r="T1079" s="225" t="str">
        <f ca="1">IF(B1079="","",IF(ISERROR(MATCH($J1079,SorP!$B$1:$B$6230,0)),"",INDIRECT("'SorP'!$A$"&amp;MATCH($J1079,SorP!$B$1:$B$6230,0))))</f>
        <v/>
      </c>
      <c r="U1079" s="241"/>
      <c r="V1079" s="275" t="e">
        <f>IF(C1079="",NA(),MATCH($B1079&amp;$C1079,'Smelter Look-up'!$J:$J,0))</f>
        <v>#N/A</v>
      </c>
      <c r="W1079" s="276"/>
      <c r="X1079" s="276">
        <f t="shared" ca="1" si="1"/>
        <v>0</v>
      </c>
      <c r="Y1079" s="276"/>
      <c r="Z1079" s="276"/>
      <c r="AB1079" s="278" t="str">
        <f t="shared" si="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0"/>
        <v/>
      </c>
      <c r="T1080" s="225" t="str">
        <f ca="1">IF(B1080="","",IF(ISERROR(MATCH($J1080,SorP!$B$1:$B$6230,0)),"",INDIRECT("'SorP'!$A$"&amp;MATCH($J1080,SorP!$B$1:$B$6230,0))))</f>
        <v/>
      </c>
      <c r="U1080" s="241"/>
      <c r="V1080" s="275" t="e">
        <f>IF(C1080="",NA(),MATCH($B1080&amp;$C1080,'Smelter Look-up'!$J:$J,0))</f>
        <v>#N/A</v>
      </c>
      <c r="W1080" s="276"/>
      <c r="X1080" s="276">
        <f t="shared" ca="1" si="1"/>
        <v>0</v>
      </c>
      <c r="Y1080" s="276"/>
      <c r="Z1080" s="276"/>
      <c r="AB1080" s="278" t="str">
        <f t="shared" si="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0"/>
        <v/>
      </c>
      <c r="T1081" s="225" t="str">
        <f ca="1">IF(B1081="","",IF(ISERROR(MATCH($J1081,SorP!$B$1:$B$6230,0)),"",INDIRECT("'SorP'!$A$"&amp;MATCH($J1081,SorP!$B$1:$B$6230,0))))</f>
        <v/>
      </c>
      <c r="U1081" s="241"/>
      <c r="V1081" s="275" t="e">
        <f>IF(C1081="",NA(),MATCH($B1081&amp;$C1081,'Smelter Look-up'!$J:$J,0))</f>
        <v>#N/A</v>
      </c>
      <c r="W1081" s="276"/>
      <c r="X1081" s="276">
        <f t="shared" ca="1" si="1"/>
        <v>0</v>
      </c>
      <c r="Y1081" s="276"/>
      <c r="Z1081" s="276"/>
      <c r="AB1081" s="278" t="str">
        <f t="shared" si="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0"/>
        <v/>
      </c>
      <c r="T1082" s="225" t="str">
        <f ca="1">IF(B1082="","",IF(ISERROR(MATCH($J1082,SorP!$B$1:$B$6230,0)),"",INDIRECT("'SorP'!$A$"&amp;MATCH($J1082,SorP!$B$1:$B$6230,0))))</f>
        <v/>
      </c>
      <c r="U1082" s="241"/>
      <c r="V1082" s="275" t="e">
        <f>IF(C1082="",NA(),MATCH($B1082&amp;$C1082,'Smelter Look-up'!$J:$J,0))</f>
        <v>#N/A</v>
      </c>
      <c r="W1082" s="276"/>
      <c r="X1082" s="276">
        <f t="shared" ca="1" si="1"/>
        <v>0</v>
      </c>
      <c r="Y1082" s="276"/>
      <c r="Z1082" s="276"/>
      <c r="AB1082" s="278" t="str">
        <f t="shared" si="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4">IF(AND(C1083="Smelter not listed",OR(LEN(D1083)=0,LEN(E1083)=0)),1,0)</f>
        <v>0</v>
      </c>
      <c r="Y1083" s="276"/>
      <c r="Z1083" s="276"/>
      <c r="AB1083" s="278" t="str">
        <f t="shared" ref="AB1083" si="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7">IF(AND(C1084="Smelter not listed",OR(LEN(D1084)=0,LEN(E1084)=0)),1,0)</f>
        <v>0</v>
      </c>
      <c r="Y1084" s="276"/>
      <c r="Z1084" s="276"/>
      <c r="AB1084" s="278" t="str">
        <f t="shared" ref="AB1084:AB1115" si="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6"/>
        <v/>
      </c>
      <c r="T1085" s="225" t="str">
        <f ca="1">IF(B1085="","",IF(ISERROR(MATCH($J1085,SorP!$B$1:$B$6230,0)),"",INDIRECT("'SorP'!$A$"&amp;MATCH($J1085,SorP!$B$1:$B$6230,0))))</f>
        <v/>
      </c>
      <c r="U1085" s="241"/>
      <c r="V1085" s="275" t="e">
        <f>IF(C1085="",NA(),MATCH($B1085&amp;$C1085,'Smelter Look-up'!$J:$J,0))</f>
        <v>#N/A</v>
      </c>
      <c r="W1085" s="276"/>
      <c r="X1085" s="276">
        <f t="shared" ca="1" si="7"/>
        <v>0</v>
      </c>
      <c r="Y1085" s="276"/>
      <c r="Z1085" s="276"/>
      <c r="AB1085" s="278" t="str">
        <f t="shared" si="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6"/>
        <v/>
      </c>
      <c r="T1086" s="225" t="str">
        <f ca="1">IF(B1086="","",IF(ISERROR(MATCH($J1086,SorP!$B$1:$B$6230,0)),"",INDIRECT("'SorP'!$A$"&amp;MATCH($J1086,SorP!$B$1:$B$6230,0))))</f>
        <v/>
      </c>
      <c r="U1086" s="241"/>
      <c r="V1086" s="275" t="e">
        <f>IF(C1086="",NA(),MATCH($B1086&amp;$C1086,'Smelter Look-up'!$J:$J,0))</f>
        <v>#N/A</v>
      </c>
      <c r="W1086" s="276"/>
      <c r="X1086" s="276">
        <f t="shared" ca="1" si="7"/>
        <v>0</v>
      </c>
      <c r="Y1086" s="276"/>
      <c r="Z1086" s="276"/>
      <c r="AB1086" s="278" t="str">
        <f t="shared" si="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6"/>
        <v/>
      </c>
      <c r="T1087" s="225" t="str">
        <f ca="1">IF(B1087="","",IF(ISERROR(MATCH($J1087,SorP!$B$1:$B$6230,0)),"",INDIRECT("'SorP'!$A$"&amp;MATCH($J1087,SorP!$B$1:$B$6230,0))))</f>
        <v/>
      </c>
      <c r="U1087" s="241"/>
      <c r="V1087" s="275" t="e">
        <f>IF(C1087="",NA(),MATCH($B1087&amp;$C1087,'Smelter Look-up'!$J:$J,0))</f>
        <v>#N/A</v>
      </c>
      <c r="W1087" s="276"/>
      <c r="X1087" s="276">
        <f t="shared" ca="1" si="7"/>
        <v>0</v>
      </c>
      <c r="Y1087" s="276"/>
      <c r="Z1087" s="276"/>
      <c r="AB1087" s="278" t="str">
        <f t="shared" si="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6"/>
        <v/>
      </c>
      <c r="T1088" s="225" t="str">
        <f ca="1">IF(B1088="","",IF(ISERROR(MATCH($J1088,SorP!$B$1:$B$6230,0)),"",INDIRECT("'SorP'!$A$"&amp;MATCH($J1088,SorP!$B$1:$B$6230,0))))</f>
        <v/>
      </c>
      <c r="U1088" s="241"/>
      <c r="V1088" s="275" t="e">
        <f>IF(C1088="",NA(),MATCH($B1088&amp;$C1088,'Smelter Look-up'!$J:$J,0))</f>
        <v>#N/A</v>
      </c>
      <c r="W1088" s="276"/>
      <c r="X1088" s="276">
        <f t="shared" ca="1" si="7"/>
        <v>0</v>
      </c>
      <c r="Y1088" s="276"/>
      <c r="Z1088" s="276"/>
      <c r="AB1088" s="278" t="str">
        <f t="shared" si="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6"/>
        <v/>
      </c>
      <c r="T1089" s="225" t="str">
        <f ca="1">IF(B1089="","",IF(ISERROR(MATCH($J1089,SorP!$B$1:$B$6230,0)),"",INDIRECT("'SorP'!$A$"&amp;MATCH($J1089,SorP!$B$1:$B$6230,0))))</f>
        <v/>
      </c>
      <c r="U1089" s="241"/>
      <c r="V1089" s="275" t="e">
        <f>IF(C1089="",NA(),MATCH($B1089&amp;$C1089,'Smelter Look-up'!$J:$J,0))</f>
        <v>#N/A</v>
      </c>
      <c r="W1089" s="276"/>
      <c r="X1089" s="276">
        <f t="shared" ca="1" si="7"/>
        <v>0</v>
      </c>
      <c r="Y1089" s="276"/>
      <c r="Z1089" s="276"/>
      <c r="AB1089" s="278" t="str">
        <f t="shared" si="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6"/>
        <v/>
      </c>
      <c r="T1090" s="225" t="str">
        <f ca="1">IF(B1090="","",IF(ISERROR(MATCH($J1090,SorP!$B$1:$B$6230,0)),"",INDIRECT("'SorP'!$A$"&amp;MATCH($J1090,SorP!$B$1:$B$6230,0))))</f>
        <v/>
      </c>
      <c r="U1090" s="241"/>
      <c r="V1090" s="275" t="e">
        <f>IF(C1090="",NA(),MATCH($B1090&amp;$C1090,'Smelter Look-up'!$J:$J,0))</f>
        <v>#N/A</v>
      </c>
      <c r="W1090" s="276"/>
      <c r="X1090" s="276">
        <f t="shared" ca="1" si="7"/>
        <v>0</v>
      </c>
      <c r="Y1090" s="276"/>
      <c r="Z1090" s="276"/>
      <c r="AB1090" s="278" t="str">
        <f t="shared" si="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6"/>
        <v/>
      </c>
      <c r="T1091" s="225" t="str">
        <f ca="1">IF(B1091="","",IF(ISERROR(MATCH($J1091,SorP!$B$1:$B$6230,0)),"",INDIRECT("'SorP'!$A$"&amp;MATCH($J1091,SorP!$B$1:$B$6230,0))))</f>
        <v/>
      </c>
      <c r="U1091" s="241"/>
      <c r="V1091" s="275" t="e">
        <f>IF(C1091="",NA(),MATCH($B1091&amp;$C1091,'Smelter Look-up'!$J:$J,0))</f>
        <v>#N/A</v>
      </c>
      <c r="W1091" s="276"/>
      <c r="X1091" s="276">
        <f t="shared" ca="1" si="7"/>
        <v>0</v>
      </c>
      <c r="Y1091" s="276"/>
      <c r="Z1091" s="276"/>
      <c r="AB1091" s="278" t="str">
        <f t="shared" si="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6"/>
        <v/>
      </c>
      <c r="T1092" s="225" t="str">
        <f ca="1">IF(B1092="","",IF(ISERROR(MATCH($J1092,SorP!$B$1:$B$6230,0)),"",INDIRECT("'SorP'!$A$"&amp;MATCH($J1092,SorP!$B$1:$B$6230,0))))</f>
        <v/>
      </c>
      <c r="U1092" s="241"/>
      <c r="V1092" s="275" t="e">
        <f>IF(C1092="",NA(),MATCH($B1092&amp;$C1092,'Smelter Look-up'!$J:$J,0))</f>
        <v>#N/A</v>
      </c>
      <c r="W1092" s="276"/>
      <c r="X1092" s="276">
        <f t="shared" ca="1" si="7"/>
        <v>0</v>
      </c>
      <c r="Y1092" s="276"/>
      <c r="Z1092" s="276"/>
      <c r="AB1092" s="278" t="str">
        <f t="shared" si="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6"/>
        <v/>
      </c>
      <c r="T1093" s="225" t="str">
        <f ca="1">IF(B1093="","",IF(ISERROR(MATCH($J1093,SorP!$B$1:$B$6230,0)),"",INDIRECT("'SorP'!$A$"&amp;MATCH($J1093,SorP!$B$1:$B$6230,0))))</f>
        <v/>
      </c>
      <c r="U1093" s="241"/>
      <c r="V1093" s="275" t="e">
        <f>IF(C1093="",NA(),MATCH($B1093&amp;$C1093,'Smelter Look-up'!$J:$J,0))</f>
        <v>#N/A</v>
      </c>
      <c r="W1093" s="276"/>
      <c r="X1093" s="276">
        <f t="shared" ca="1" si="7"/>
        <v>0</v>
      </c>
      <c r="Y1093" s="276"/>
      <c r="Z1093" s="276"/>
      <c r="AB1093" s="278" t="str">
        <f t="shared" si="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6"/>
        <v/>
      </c>
      <c r="T1094" s="225" t="str">
        <f ca="1">IF(B1094="","",IF(ISERROR(MATCH($J1094,SorP!$B$1:$B$6230,0)),"",INDIRECT("'SorP'!$A$"&amp;MATCH($J1094,SorP!$B$1:$B$6230,0))))</f>
        <v/>
      </c>
      <c r="U1094" s="241"/>
      <c r="V1094" s="275" t="e">
        <f>IF(C1094="",NA(),MATCH($B1094&amp;$C1094,'Smelter Look-up'!$J:$J,0))</f>
        <v>#N/A</v>
      </c>
      <c r="W1094" s="276"/>
      <c r="X1094" s="276">
        <f t="shared" ca="1" si="7"/>
        <v>0</v>
      </c>
      <c r="Y1094" s="276"/>
      <c r="Z1094" s="276"/>
      <c r="AB1094" s="278" t="str">
        <f t="shared" si="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6"/>
        <v/>
      </c>
      <c r="T1095" s="225" t="str">
        <f ca="1">IF(B1095="","",IF(ISERROR(MATCH($J1095,SorP!$B$1:$B$6230,0)),"",INDIRECT("'SorP'!$A$"&amp;MATCH($J1095,SorP!$B$1:$B$6230,0))))</f>
        <v/>
      </c>
      <c r="U1095" s="241"/>
      <c r="V1095" s="275" t="e">
        <f>IF(C1095="",NA(),MATCH($B1095&amp;$C1095,'Smelter Look-up'!$J:$J,0))</f>
        <v>#N/A</v>
      </c>
      <c r="W1095" s="276"/>
      <c r="X1095" s="276">
        <f t="shared" ca="1" si="7"/>
        <v>0</v>
      </c>
      <c r="Y1095" s="276"/>
      <c r="Z1095" s="276"/>
      <c r="AB1095" s="278" t="str">
        <f t="shared" si="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6"/>
        <v/>
      </c>
      <c r="T1096" s="225" t="str">
        <f ca="1">IF(B1096="","",IF(ISERROR(MATCH($J1096,SorP!$B$1:$B$6230,0)),"",INDIRECT("'SorP'!$A$"&amp;MATCH($J1096,SorP!$B$1:$B$6230,0))))</f>
        <v/>
      </c>
      <c r="U1096" s="241"/>
      <c r="V1096" s="275" t="e">
        <f>IF(C1096="",NA(),MATCH($B1096&amp;$C1096,'Smelter Look-up'!$J:$J,0))</f>
        <v>#N/A</v>
      </c>
      <c r="W1096" s="276"/>
      <c r="X1096" s="276">
        <f t="shared" ca="1" si="7"/>
        <v>0</v>
      </c>
      <c r="Y1096" s="276"/>
      <c r="Z1096" s="276"/>
      <c r="AB1096" s="278" t="str">
        <f t="shared" si="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6"/>
        <v/>
      </c>
      <c r="T1097" s="225" t="str">
        <f ca="1">IF(B1097="","",IF(ISERROR(MATCH($J1097,SorP!$B$1:$B$6230,0)),"",INDIRECT("'SorP'!$A$"&amp;MATCH($J1097,SorP!$B$1:$B$6230,0))))</f>
        <v/>
      </c>
      <c r="U1097" s="241"/>
      <c r="V1097" s="275" t="e">
        <f>IF(C1097="",NA(),MATCH($B1097&amp;$C1097,'Smelter Look-up'!$J:$J,0))</f>
        <v>#N/A</v>
      </c>
      <c r="W1097" s="276"/>
      <c r="X1097" s="276">
        <f t="shared" ca="1" si="7"/>
        <v>0</v>
      </c>
      <c r="Y1097" s="276"/>
      <c r="Z1097" s="276"/>
      <c r="AB1097" s="278" t="str">
        <f t="shared" si="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6"/>
        <v/>
      </c>
      <c r="T1098" s="225" t="str">
        <f ca="1">IF(B1098="","",IF(ISERROR(MATCH($J1098,SorP!$B$1:$B$6230,0)),"",INDIRECT("'SorP'!$A$"&amp;MATCH($J1098,SorP!$B$1:$B$6230,0))))</f>
        <v/>
      </c>
      <c r="U1098" s="241"/>
      <c r="V1098" s="275" t="e">
        <f>IF(C1098="",NA(),MATCH($B1098&amp;$C1098,'Smelter Look-up'!$J:$J,0))</f>
        <v>#N/A</v>
      </c>
      <c r="W1098" s="276"/>
      <c r="X1098" s="276">
        <f t="shared" ca="1" si="7"/>
        <v>0</v>
      </c>
      <c r="Y1098" s="276"/>
      <c r="Z1098" s="276"/>
      <c r="AB1098" s="278" t="str">
        <f t="shared" si="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6"/>
        <v/>
      </c>
      <c r="T1099" s="225" t="str">
        <f ca="1">IF(B1099="","",IF(ISERROR(MATCH($J1099,SorP!$B$1:$B$6230,0)),"",INDIRECT("'SorP'!$A$"&amp;MATCH($J1099,SorP!$B$1:$B$6230,0))))</f>
        <v/>
      </c>
      <c r="U1099" s="241"/>
      <c r="V1099" s="275" t="e">
        <f>IF(C1099="",NA(),MATCH($B1099&amp;$C1099,'Smelter Look-up'!$J:$J,0))</f>
        <v>#N/A</v>
      </c>
      <c r="W1099" s="276"/>
      <c r="X1099" s="276">
        <f t="shared" ca="1" si="7"/>
        <v>0</v>
      </c>
      <c r="Y1099" s="276"/>
      <c r="Z1099" s="276"/>
      <c r="AB1099" s="278" t="str">
        <f t="shared" si="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6"/>
        <v/>
      </c>
      <c r="T1100" s="225" t="str">
        <f ca="1">IF(B1100="","",IF(ISERROR(MATCH($J1100,SorP!$B$1:$B$6230,0)),"",INDIRECT("'SorP'!$A$"&amp;MATCH($J1100,SorP!$B$1:$B$6230,0))))</f>
        <v/>
      </c>
      <c r="U1100" s="241"/>
      <c r="V1100" s="275" t="e">
        <f>IF(C1100="",NA(),MATCH($B1100&amp;$C1100,'Smelter Look-up'!$J:$J,0))</f>
        <v>#N/A</v>
      </c>
      <c r="W1100" s="276"/>
      <c r="X1100" s="276">
        <f t="shared" ca="1" si="7"/>
        <v>0</v>
      </c>
      <c r="Y1100" s="276"/>
      <c r="Z1100" s="276"/>
      <c r="AB1100" s="278" t="str">
        <f t="shared" si="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6"/>
        <v/>
      </c>
      <c r="T1101" s="225" t="str">
        <f ca="1">IF(B1101="","",IF(ISERROR(MATCH($J1101,SorP!$B$1:$B$6230,0)),"",INDIRECT("'SorP'!$A$"&amp;MATCH($J1101,SorP!$B$1:$B$6230,0))))</f>
        <v/>
      </c>
      <c r="U1101" s="241"/>
      <c r="V1101" s="275" t="e">
        <f>IF(C1101="",NA(),MATCH($B1101&amp;$C1101,'Smelter Look-up'!$J:$J,0))</f>
        <v>#N/A</v>
      </c>
      <c r="W1101" s="276"/>
      <c r="X1101" s="276">
        <f t="shared" ca="1" si="7"/>
        <v>0</v>
      </c>
      <c r="Y1101" s="276"/>
      <c r="Z1101" s="276"/>
      <c r="AB1101" s="278" t="str">
        <f t="shared" si="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6"/>
        <v/>
      </c>
      <c r="T1102" s="225" t="str">
        <f ca="1">IF(B1102="","",IF(ISERROR(MATCH($J1102,SorP!$B$1:$B$6230,0)),"",INDIRECT("'SorP'!$A$"&amp;MATCH($J1102,SorP!$B$1:$B$6230,0))))</f>
        <v/>
      </c>
      <c r="U1102" s="241"/>
      <c r="V1102" s="275" t="e">
        <f>IF(C1102="",NA(),MATCH($B1102&amp;$C1102,'Smelter Look-up'!$J:$J,0))</f>
        <v>#N/A</v>
      </c>
      <c r="W1102" s="276"/>
      <c r="X1102" s="276">
        <f t="shared" ca="1" si="7"/>
        <v>0</v>
      </c>
      <c r="Y1102" s="276"/>
      <c r="Z1102" s="276"/>
      <c r="AB1102" s="278" t="str">
        <f t="shared" si="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6"/>
        <v/>
      </c>
      <c r="T1103" s="225" t="str">
        <f ca="1">IF(B1103="","",IF(ISERROR(MATCH($J1103,SorP!$B$1:$B$6230,0)),"",INDIRECT("'SorP'!$A$"&amp;MATCH($J1103,SorP!$B$1:$B$6230,0))))</f>
        <v/>
      </c>
      <c r="U1103" s="241"/>
      <c r="V1103" s="275" t="e">
        <f>IF(C1103="",NA(),MATCH($B1103&amp;$C1103,'Smelter Look-up'!$J:$J,0))</f>
        <v>#N/A</v>
      </c>
      <c r="W1103" s="276"/>
      <c r="X1103" s="276">
        <f t="shared" ca="1" si="7"/>
        <v>0</v>
      </c>
      <c r="Y1103" s="276"/>
      <c r="Z1103" s="276"/>
      <c r="AB1103" s="278" t="str">
        <f t="shared" si="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6"/>
        <v/>
      </c>
      <c r="T1104" s="225" t="str">
        <f ca="1">IF(B1104="","",IF(ISERROR(MATCH($J1104,SorP!$B$1:$B$6230,0)),"",INDIRECT("'SorP'!$A$"&amp;MATCH($J1104,SorP!$B$1:$B$6230,0))))</f>
        <v/>
      </c>
      <c r="U1104" s="241"/>
      <c r="V1104" s="275" t="e">
        <f>IF(C1104="",NA(),MATCH($B1104&amp;$C1104,'Smelter Look-up'!$J:$J,0))</f>
        <v>#N/A</v>
      </c>
      <c r="W1104" s="276"/>
      <c r="X1104" s="276">
        <f t="shared" ca="1" si="7"/>
        <v>0</v>
      </c>
      <c r="Y1104" s="276"/>
      <c r="Z1104" s="276"/>
      <c r="AB1104" s="278" t="str">
        <f t="shared" si="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6"/>
        <v/>
      </c>
      <c r="T1105" s="225" t="str">
        <f ca="1">IF(B1105="","",IF(ISERROR(MATCH($J1105,SorP!$B$1:$B$6230,0)),"",INDIRECT("'SorP'!$A$"&amp;MATCH($J1105,SorP!$B$1:$B$6230,0))))</f>
        <v/>
      </c>
      <c r="U1105" s="241"/>
      <c r="V1105" s="275" t="e">
        <f>IF(C1105="",NA(),MATCH($B1105&amp;$C1105,'Smelter Look-up'!$J:$J,0))</f>
        <v>#N/A</v>
      </c>
      <c r="W1105" s="276"/>
      <c r="X1105" s="276">
        <f t="shared" ca="1" si="7"/>
        <v>0</v>
      </c>
      <c r="Y1105" s="276"/>
      <c r="Z1105" s="276"/>
      <c r="AB1105" s="278" t="str">
        <f t="shared" si="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6"/>
        <v/>
      </c>
      <c r="T1106" s="225" t="str">
        <f ca="1">IF(B1106="","",IF(ISERROR(MATCH($J1106,SorP!$B$1:$B$6230,0)),"",INDIRECT("'SorP'!$A$"&amp;MATCH($J1106,SorP!$B$1:$B$6230,0))))</f>
        <v/>
      </c>
      <c r="U1106" s="241"/>
      <c r="V1106" s="275" t="e">
        <f>IF(C1106="",NA(),MATCH($B1106&amp;$C1106,'Smelter Look-up'!$J:$J,0))</f>
        <v>#N/A</v>
      </c>
      <c r="W1106" s="276"/>
      <c r="X1106" s="276">
        <f t="shared" ca="1" si="7"/>
        <v>0</v>
      </c>
      <c r="Y1106" s="276"/>
      <c r="Z1106" s="276"/>
      <c r="AB1106" s="278" t="str">
        <f t="shared" si="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6"/>
        <v/>
      </c>
      <c r="T1107" s="225" t="str">
        <f ca="1">IF(B1107="","",IF(ISERROR(MATCH($J1107,SorP!$B$1:$B$6230,0)),"",INDIRECT("'SorP'!$A$"&amp;MATCH($J1107,SorP!$B$1:$B$6230,0))))</f>
        <v/>
      </c>
      <c r="U1107" s="241"/>
      <c r="V1107" s="275" t="e">
        <f>IF(C1107="",NA(),MATCH($B1107&amp;$C1107,'Smelter Look-up'!$J:$J,0))</f>
        <v>#N/A</v>
      </c>
      <c r="W1107" s="276"/>
      <c r="X1107" s="276">
        <f t="shared" ca="1" si="7"/>
        <v>0</v>
      </c>
      <c r="Y1107" s="276"/>
      <c r="Z1107" s="276"/>
      <c r="AB1107" s="278" t="str">
        <f t="shared" si="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6"/>
        <v/>
      </c>
      <c r="T1108" s="225" t="str">
        <f ca="1">IF(B1108="","",IF(ISERROR(MATCH($J1108,SorP!$B$1:$B$6230,0)),"",INDIRECT("'SorP'!$A$"&amp;MATCH($J1108,SorP!$B$1:$B$6230,0))))</f>
        <v/>
      </c>
      <c r="U1108" s="241"/>
      <c r="V1108" s="275" t="e">
        <f>IF(C1108="",NA(),MATCH($B1108&amp;$C1108,'Smelter Look-up'!$J:$J,0))</f>
        <v>#N/A</v>
      </c>
      <c r="W1108" s="276"/>
      <c r="X1108" s="276">
        <f t="shared" ca="1" si="7"/>
        <v>0</v>
      </c>
      <c r="Y1108" s="276"/>
      <c r="Z1108" s="276"/>
      <c r="AB1108" s="278" t="str">
        <f t="shared" si="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6"/>
        <v/>
      </c>
      <c r="T1109" s="225" t="str">
        <f ca="1">IF(B1109="","",IF(ISERROR(MATCH($J1109,SorP!$B$1:$B$6230,0)),"",INDIRECT("'SorP'!$A$"&amp;MATCH($J1109,SorP!$B$1:$B$6230,0))))</f>
        <v/>
      </c>
      <c r="U1109" s="241"/>
      <c r="V1109" s="275" t="e">
        <f>IF(C1109="",NA(),MATCH($B1109&amp;$C1109,'Smelter Look-up'!$J:$J,0))</f>
        <v>#N/A</v>
      </c>
      <c r="W1109" s="276"/>
      <c r="X1109" s="276">
        <f t="shared" ca="1" si="7"/>
        <v>0</v>
      </c>
      <c r="Y1109" s="276"/>
      <c r="Z1109" s="276"/>
      <c r="AB1109" s="278" t="str">
        <f t="shared" si="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6"/>
        <v/>
      </c>
      <c r="T1110" s="225" t="str">
        <f ca="1">IF(B1110="","",IF(ISERROR(MATCH($J1110,SorP!$B$1:$B$6230,0)),"",INDIRECT("'SorP'!$A$"&amp;MATCH($J1110,SorP!$B$1:$B$6230,0))))</f>
        <v/>
      </c>
      <c r="U1110" s="241"/>
      <c r="V1110" s="275" t="e">
        <f>IF(C1110="",NA(),MATCH($B1110&amp;$C1110,'Smelter Look-up'!$J:$J,0))</f>
        <v>#N/A</v>
      </c>
      <c r="W1110" s="276"/>
      <c r="X1110" s="276">
        <f t="shared" ca="1" si="7"/>
        <v>0</v>
      </c>
      <c r="Y1110" s="276"/>
      <c r="Z1110" s="276"/>
      <c r="AB1110" s="278" t="str">
        <f t="shared" si="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6"/>
        <v/>
      </c>
      <c r="T1111" s="225" t="str">
        <f ca="1">IF(B1111="","",IF(ISERROR(MATCH($J1111,SorP!$B$1:$B$6230,0)),"",INDIRECT("'SorP'!$A$"&amp;MATCH($J1111,SorP!$B$1:$B$6230,0))))</f>
        <v/>
      </c>
      <c r="U1111" s="241"/>
      <c r="V1111" s="275" t="e">
        <f>IF(C1111="",NA(),MATCH($B1111&amp;$C1111,'Smelter Look-up'!$J:$J,0))</f>
        <v>#N/A</v>
      </c>
      <c r="W1111" s="276"/>
      <c r="X1111" s="276">
        <f t="shared" ca="1" si="7"/>
        <v>0</v>
      </c>
      <c r="Y1111" s="276"/>
      <c r="Z1111" s="276"/>
      <c r="AB1111" s="278" t="str">
        <f t="shared" si="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6"/>
        <v/>
      </c>
      <c r="T1112" s="225" t="str">
        <f ca="1">IF(B1112="","",IF(ISERROR(MATCH($J1112,SorP!$B$1:$B$6230,0)),"",INDIRECT("'SorP'!$A$"&amp;MATCH($J1112,SorP!$B$1:$B$6230,0))))</f>
        <v/>
      </c>
      <c r="U1112" s="241"/>
      <c r="V1112" s="275" t="e">
        <f>IF(C1112="",NA(),MATCH($B1112&amp;$C1112,'Smelter Look-up'!$J:$J,0))</f>
        <v>#N/A</v>
      </c>
      <c r="W1112" s="276"/>
      <c r="X1112" s="276">
        <f t="shared" ca="1" si="7"/>
        <v>0</v>
      </c>
      <c r="Y1112" s="276"/>
      <c r="Z1112" s="276"/>
      <c r="AB1112" s="278" t="str">
        <f t="shared" si="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6"/>
        <v/>
      </c>
      <c r="T1113" s="225" t="str">
        <f ca="1">IF(B1113="","",IF(ISERROR(MATCH($J1113,SorP!$B$1:$B$6230,0)),"",INDIRECT("'SorP'!$A$"&amp;MATCH($J1113,SorP!$B$1:$B$6230,0))))</f>
        <v/>
      </c>
      <c r="U1113" s="241"/>
      <c r="V1113" s="275" t="e">
        <f>IF(C1113="",NA(),MATCH($B1113&amp;$C1113,'Smelter Look-up'!$J:$J,0))</f>
        <v>#N/A</v>
      </c>
      <c r="W1113" s="276"/>
      <c r="X1113" s="276">
        <f t="shared" ca="1" si="7"/>
        <v>0</v>
      </c>
      <c r="Y1113" s="276"/>
      <c r="Z1113" s="276"/>
      <c r="AB1113" s="278" t="str">
        <f t="shared" si="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6"/>
        <v/>
      </c>
      <c r="T1114" s="225" t="str">
        <f ca="1">IF(B1114="","",IF(ISERROR(MATCH($J1114,SorP!$B$1:$B$6230,0)),"",INDIRECT("'SorP'!$A$"&amp;MATCH($J1114,SorP!$B$1:$B$6230,0))))</f>
        <v/>
      </c>
      <c r="U1114" s="241"/>
      <c r="V1114" s="275" t="e">
        <f>IF(C1114="",NA(),MATCH($B1114&amp;$C1114,'Smelter Look-up'!$J:$J,0))</f>
        <v>#N/A</v>
      </c>
      <c r="W1114" s="276"/>
      <c r="X1114" s="276">
        <f t="shared" ca="1" si="7"/>
        <v>0</v>
      </c>
      <c r="Y1114" s="276"/>
      <c r="Z1114" s="276"/>
      <c r="AB1114" s="278" t="str">
        <f t="shared" si="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6"/>
        <v/>
      </c>
      <c r="T1115" s="225" t="str">
        <f ca="1">IF(B1115="","",IF(ISERROR(MATCH($J1115,SorP!$B$1:$B$6230,0)),"",INDIRECT("'SorP'!$A$"&amp;MATCH($J1115,SorP!$B$1:$B$6230,0))))</f>
        <v/>
      </c>
      <c r="U1115" s="241"/>
      <c r="V1115" s="275" t="e">
        <f>IF(C1115="",NA(),MATCH($B1115&amp;$C1115,'Smelter Look-up'!$J:$J,0))</f>
        <v>#N/A</v>
      </c>
      <c r="W1115" s="276"/>
      <c r="X1115" s="276">
        <f t="shared" ca="1" si="7"/>
        <v>0</v>
      </c>
      <c r="Y1115" s="276"/>
      <c r="Z1115" s="276"/>
      <c r="AB1115" s="278" t="str">
        <f t="shared" si="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IF(AND(C1116="Smelter not listed",OR(LEN(D1116)=0,LEN(E1116)=0)),1,0)</f>
        <v>0</v>
      </c>
      <c r="Y1116" s="276"/>
      <c r="Z1116" s="276"/>
      <c r="AB1116" s="278" t="str">
        <f t="shared" ref="AB1116:AB1146" si="1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9"/>
        <v/>
      </c>
      <c r="T1117" s="225" t="str">
        <f ca="1">IF(B1117="","",IF(ISERROR(MATCH($J1117,SorP!$B$1:$B$6230,0)),"",INDIRECT("'SorP'!$A$"&amp;MATCH($J1117,SorP!$B$1:$B$6230,0))))</f>
        <v/>
      </c>
      <c r="U1117" s="241"/>
      <c r="V1117" s="275" t="e">
        <f>IF(C1117="",NA(),MATCH($B1117&amp;$C1117,'Smelter Look-up'!$J:$J,0))</f>
        <v>#N/A</v>
      </c>
      <c r="W1117" s="276"/>
      <c r="X1117" s="276">
        <f t="shared" ca="1" si="10"/>
        <v>0</v>
      </c>
      <c r="Y1117" s="276"/>
      <c r="Z1117" s="276"/>
      <c r="AB1117" s="278" t="str">
        <f t="shared" si="1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9"/>
        <v/>
      </c>
      <c r="T1118" s="225" t="str">
        <f ca="1">IF(B1118="","",IF(ISERROR(MATCH($J1118,SorP!$B$1:$B$6230,0)),"",INDIRECT("'SorP'!$A$"&amp;MATCH($J1118,SorP!$B$1:$B$6230,0))))</f>
        <v/>
      </c>
      <c r="U1118" s="241"/>
      <c r="V1118" s="275" t="e">
        <f>IF(C1118="",NA(),MATCH($B1118&amp;$C1118,'Smelter Look-up'!$J:$J,0))</f>
        <v>#N/A</v>
      </c>
      <c r="W1118" s="276"/>
      <c r="X1118" s="276">
        <f t="shared" ca="1" si="10"/>
        <v>0</v>
      </c>
      <c r="Y1118" s="276"/>
      <c r="Z1118" s="276"/>
      <c r="AB1118" s="278" t="str">
        <f t="shared" si="1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9"/>
        <v/>
      </c>
      <c r="T1119" s="225" t="str">
        <f ca="1">IF(B1119="","",IF(ISERROR(MATCH($J1119,SorP!$B$1:$B$6230,0)),"",INDIRECT("'SorP'!$A$"&amp;MATCH($J1119,SorP!$B$1:$B$6230,0))))</f>
        <v/>
      </c>
      <c r="U1119" s="241"/>
      <c r="V1119" s="275" t="e">
        <f>IF(C1119="",NA(),MATCH($B1119&amp;$C1119,'Smelter Look-up'!$J:$J,0))</f>
        <v>#N/A</v>
      </c>
      <c r="W1119" s="276"/>
      <c r="X1119" s="276">
        <f t="shared" ca="1" si="10"/>
        <v>0</v>
      </c>
      <c r="Y1119" s="276"/>
      <c r="Z1119" s="276"/>
      <c r="AB1119" s="278" t="str">
        <f t="shared" si="1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9"/>
        <v/>
      </c>
      <c r="T1120" s="225" t="str">
        <f ca="1">IF(B1120="","",IF(ISERROR(MATCH($J1120,SorP!$B$1:$B$6230,0)),"",INDIRECT("'SorP'!$A$"&amp;MATCH($J1120,SorP!$B$1:$B$6230,0))))</f>
        <v/>
      </c>
      <c r="U1120" s="241"/>
      <c r="V1120" s="275" t="e">
        <f>IF(C1120="",NA(),MATCH($B1120&amp;$C1120,'Smelter Look-up'!$J:$J,0))</f>
        <v>#N/A</v>
      </c>
      <c r="W1120" s="276"/>
      <c r="X1120" s="276">
        <f t="shared" ca="1" si="10"/>
        <v>0</v>
      </c>
      <c r="Y1120" s="276"/>
      <c r="Z1120" s="276"/>
      <c r="AB1120" s="278" t="str">
        <f t="shared" si="1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9"/>
        <v/>
      </c>
      <c r="T1121" s="225" t="str">
        <f ca="1">IF(B1121="","",IF(ISERROR(MATCH($J1121,SorP!$B$1:$B$6230,0)),"",INDIRECT("'SorP'!$A$"&amp;MATCH($J1121,SorP!$B$1:$B$6230,0))))</f>
        <v/>
      </c>
      <c r="U1121" s="241"/>
      <c r="V1121" s="275" t="e">
        <f>IF(C1121="",NA(),MATCH($B1121&amp;$C1121,'Smelter Look-up'!$J:$J,0))</f>
        <v>#N/A</v>
      </c>
      <c r="W1121" s="276"/>
      <c r="X1121" s="276">
        <f t="shared" ca="1" si="10"/>
        <v>0</v>
      </c>
      <c r="Y1121" s="276"/>
      <c r="Z1121" s="276"/>
      <c r="AB1121" s="278" t="str">
        <f t="shared" si="1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9"/>
        <v/>
      </c>
      <c r="T1122" s="225" t="str">
        <f ca="1">IF(B1122="","",IF(ISERROR(MATCH($J1122,SorP!$B$1:$B$6230,0)),"",INDIRECT("'SorP'!$A$"&amp;MATCH($J1122,SorP!$B$1:$B$6230,0))))</f>
        <v/>
      </c>
      <c r="U1122" s="241"/>
      <c r="V1122" s="275" t="e">
        <f>IF(C1122="",NA(),MATCH($B1122&amp;$C1122,'Smelter Look-up'!$J:$J,0))</f>
        <v>#N/A</v>
      </c>
      <c r="W1122" s="276"/>
      <c r="X1122" s="276">
        <f t="shared" ca="1" si="10"/>
        <v>0</v>
      </c>
      <c r="Y1122" s="276"/>
      <c r="Z1122" s="276"/>
      <c r="AB1122" s="278" t="str">
        <f t="shared" si="1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9"/>
        <v/>
      </c>
      <c r="T1123" s="225" t="str">
        <f ca="1">IF(B1123="","",IF(ISERROR(MATCH($J1123,SorP!$B$1:$B$6230,0)),"",INDIRECT("'SorP'!$A$"&amp;MATCH($J1123,SorP!$B$1:$B$6230,0))))</f>
        <v/>
      </c>
      <c r="U1123" s="241"/>
      <c r="V1123" s="275" t="e">
        <f>IF(C1123="",NA(),MATCH($B1123&amp;$C1123,'Smelter Look-up'!$J:$J,0))</f>
        <v>#N/A</v>
      </c>
      <c r="W1123" s="276"/>
      <c r="X1123" s="276">
        <f t="shared" ca="1" si="10"/>
        <v>0</v>
      </c>
      <c r="Y1123" s="276"/>
      <c r="Z1123" s="276"/>
      <c r="AB1123" s="278" t="str">
        <f t="shared" si="1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9"/>
        <v/>
      </c>
      <c r="T1124" s="225" t="str">
        <f ca="1">IF(B1124="","",IF(ISERROR(MATCH($J1124,SorP!$B$1:$B$6230,0)),"",INDIRECT("'SorP'!$A$"&amp;MATCH($J1124,SorP!$B$1:$B$6230,0))))</f>
        <v/>
      </c>
      <c r="U1124" s="241"/>
      <c r="V1124" s="275" t="e">
        <f>IF(C1124="",NA(),MATCH($B1124&amp;$C1124,'Smelter Look-up'!$J:$J,0))</f>
        <v>#N/A</v>
      </c>
      <c r="W1124" s="276"/>
      <c r="X1124" s="276">
        <f t="shared" ca="1" si="10"/>
        <v>0</v>
      </c>
      <c r="Y1124" s="276"/>
      <c r="Z1124" s="276"/>
      <c r="AB1124" s="278" t="str">
        <f t="shared" si="1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9"/>
        <v/>
      </c>
      <c r="T1125" s="225" t="str">
        <f ca="1">IF(B1125="","",IF(ISERROR(MATCH($J1125,SorP!$B$1:$B$6230,0)),"",INDIRECT("'SorP'!$A$"&amp;MATCH($J1125,SorP!$B$1:$B$6230,0))))</f>
        <v/>
      </c>
      <c r="U1125" s="241"/>
      <c r="V1125" s="275" t="e">
        <f>IF(C1125="",NA(),MATCH($B1125&amp;$C1125,'Smelter Look-up'!$J:$J,0))</f>
        <v>#N/A</v>
      </c>
      <c r="W1125" s="276"/>
      <c r="X1125" s="276">
        <f t="shared" ca="1" si="10"/>
        <v>0</v>
      </c>
      <c r="Y1125" s="276"/>
      <c r="Z1125" s="276"/>
      <c r="AB1125" s="278" t="str">
        <f t="shared" si="1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9"/>
        <v/>
      </c>
      <c r="T1126" s="225" t="str">
        <f ca="1">IF(B1126="","",IF(ISERROR(MATCH($J1126,SorP!$B$1:$B$6230,0)),"",INDIRECT("'SorP'!$A$"&amp;MATCH($J1126,SorP!$B$1:$B$6230,0))))</f>
        <v/>
      </c>
      <c r="U1126" s="241"/>
      <c r="V1126" s="275" t="e">
        <f>IF(C1126="",NA(),MATCH($B1126&amp;$C1126,'Smelter Look-up'!$J:$J,0))</f>
        <v>#N/A</v>
      </c>
      <c r="W1126" s="276"/>
      <c r="X1126" s="276">
        <f t="shared" ca="1" si="10"/>
        <v>0</v>
      </c>
      <c r="Y1126" s="276"/>
      <c r="Z1126" s="276"/>
      <c r="AB1126" s="278" t="str">
        <f t="shared" si="1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9"/>
        <v/>
      </c>
      <c r="T1127" s="225" t="str">
        <f ca="1">IF(B1127="","",IF(ISERROR(MATCH($J1127,SorP!$B$1:$B$6230,0)),"",INDIRECT("'SorP'!$A$"&amp;MATCH($J1127,SorP!$B$1:$B$6230,0))))</f>
        <v/>
      </c>
      <c r="U1127" s="241"/>
      <c r="V1127" s="275" t="e">
        <f>IF(C1127="",NA(),MATCH($B1127&amp;$C1127,'Smelter Look-up'!$J:$J,0))</f>
        <v>#N/A</v>
      </c>
      <c r="W1127" s="276"/>
      <c r="X1127" s="276">
        <f t="shared" ca="1" si="10"/>
        <v>0</v>
      </c>
      <c r="Y1127" s="276"/>
      <c r="Z1127" s="276"/>
      <c r="AB1127" s="278" t="str">
        <f t="shared" si="1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9"/>
        <v/>
      </c>
      <c r="T1128" s="225" t="str">
        <f ca="1">IF(B1128="","",IF(ISERROR(MATCH($J1128,SorP!$B$1:$B$6230,0)),"",INDIRECT("'SorP'!$A$"&amp;MATCH($J1128,SorP!$B$1:$B$6230,0))))</f>
        <v/>
      </c>
      <c r="U1128" s="241"/>
      <c r="V1128" s="275" t="e">
        <f>IF(C1128="",NA(),MATCH($B1128&amp;$C1128,'Smelter Look-up'!$J:$J,0))</f>
        <v>#N/A</v>
      </c>
      <c r="W1128" s="276"/>
      <c r="X1128" s="276">
        <f t="shared" ca="1" si="10"/>
        <v>0</v>
      </c>
      <c r="Y1128" s="276"/>
      <c r="Z1128" s="276"/>
      <c r="AB1128" s="278" t="str">
        <f t="shared" si="1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9"/>
        <v/>
      </c>
      <c r="T1129" s="225" t="str">
        <f ca="1">IF(B1129="","",IF(ISERROR(MATCH($J1129,SorP!$B$1:$B$6230,0)),"",INDIRECT("'SorP'!$A$"&amp;MATCH($J1129,SorP!$B$1:$B$6230,0))))</f>
        <v/>
      </c>
      <c r="U1129" s="241"/>
      <c r="V1129" s="275" t="e">
        <f>IF(C1129="",NA(),MATCH($B1129&amp;$C1129,'Smelter Look-up'!$J:$J,0))</f>
        <v>#N/A</v>
      </c>
      <c r="W1129" s="276"/>
      <c r="X1129" s="276">
        <f t="shared" ca="1" si="10"/>
        <v>0</v>
      </c>
      <c r="Y1129" s="276"/>
      <c r="Z1129" s="276"/>
      <c r="AB1129" s="278" t="str">
        <f t="shared" si="1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9"/>
        <v/>
      </c>
      <c r="T1130" s="225" t="str">
        <f ca="1">IF(B1130="","",IF(ISERROR(MATCH($J1130,SorP!$B$1:$B$6230,0)),"",INDIRECT("'SorP'!$A$"&amp;MATCH($J1130,SorP!$B$1:$B$6230,0))))</f>
        <v/>
      </c>
      <c r="U1130" s="241"/>
      <c r="V1130" s="275" t="e">
        <f>IF(C1130="",NA(),MATCH($B1130&amp;$C1130,'Smelter Look-up'!$J:$J,0))</f>
        <v>#N/A</v>
      </c>
      <c r="W1130" s="276"/>
      <c r="X1130" s="276">
        <f t="shared" ca="1" si="10"/>
        <v>0</v>
      </c>
      <c r="Y1130" s="276"/>
      <c r="Z1130" s="276"/>
      <c r="AB1130" s="278" t="str">
        <f t="shared" si="1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9"/>
        <v/>
      </c>
      <c r="T1131" s="225" t="str">
        <f ca="1">IF(B1131="","",IF(ISERROR(MATCH($J1131,SorP!$B$1:$B$6230,0)),"",INDIRECT("'SorP'!$A$"&amp;MATCH($J1131,SorP!$B$1:$B$6230,0))))</f>
        <v/>
      </c>
      <c r="U1131" s="241"/>
      <c r="V1131" s="275" t="e">
        <f>IF(C1131="",NA(),MATCH($B1131&amp;$C1131,'Smelter Look-up'!$J:$J,0))</f>
        <v>#N/A</v>
      </c>
      <c r="W1131" s="276"/>
      <c r="X1131" s="276">
        <f t="shared" ca="1" si="10"/>
        <v>0</v>
      </c>
      <c r="Y1131" s="276"/>
      <c r="Z1131" s="276"/>
      <c r="AB1131" s="278" t="str">
        <f t="shared" si="1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9"/>
        <v/>
      </c>
      <c r="T1132" s="225" t="str">
        <f ca="1">IF(B1132="","",IF(ISERROR(MATCH($J1132,SorP!$B$1:$B$6230,0)),"",INDIRECT("'SorP'!$A$"&amp;MATCH($J1132,SorP!$B$1:$B$6230,0))))</f>
        <v/>
      </c>
      <c r="U1132" s="241"/>
      <c r="V1132" s="275" t="e">
        <f>IF(C1132="",NA(),MATCH($B1132&amp;$C1132,'Smelter Look-up'!$J:$J,0))</f>
        <v>#N/A</v>
      </c>
      <c r="W1132" s="276"/>
      <c r="X1132" s="276">
        <f t="shared" ca="1" si="10"/>
        <v>0</v>
      </c>
      <c r="Y1132" s="276"/>
      <c r="Z1132" s="276"/>
      <c r="AB1132" s="278" t="str">
        <f t="shared" si="1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9"/>
        <v/>
      </c>
      <c r="T1133" s="225" t="str">
        <f ca="1">IF(B1133="","",IF(ISERROR(MATCH($J1133,SorP!$B$1:$B$6230,0)),"",INDIRECT("'SorP'!$A$"&amp;MATCH($J1133,SorP!$B$1:$B$6230,0))))</f>
        <v/>
      </c>
      <c r="U1133" s="241"/>
      <c r="V1133" s="275" t="e">
        <f>IF(C1133="",NA(),MATCH($B1133&amp;$C1133,'Smelter Look-up'!$J:$J,0))</f>
        <v>#N/A</v>
      </c>
      <c r="W1133" s="276"/>
      <c r="X1133" s="276">
        <f t="shared" ca="1" si="10"/>
        <v>0</v>
      </c>
      <c r="Y1133" s="276"/>
      <c r="Z1133" s="276"/>
      <c r="AB1133" s="278" t="str">
        <f t="shared" si="1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9"/>
        <v/>
      </c>
      <c r="T1134" s="225" t="str">
        <f ca="1">IF(B1134="","",IF(ISERROR(MATCH($J1134,SorP!$B$1:$B$6230,0)),"",INDIRECT("'SorP'!$A$"&amp;MATCH($J1134,SorP!$B$1:$B$6230,0))))</f>
        <v/>
      </c>
      <c r="U1134" s="241"/>
      <c r="V1134" s="275" t="e">
        <f>IF(C1134="",NA(),MATCH($B1134&amp;$C1134,'Smelter Look-up'!$J:$J,0))</f>
        <v>#N/A</v>
      </c>
      <c r="W1134" s="276"/>
      <c r="X1134" s="276">
        <f t="shared" ca="1" si="10"/>
        <v>0</v>
      </c>
      <c r="Y1134" s="276"/>
      <c r="Z1134" s="276"/>
      <c r="AB1134" s="278" t="str">
        <f t="shared" si="1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9"/>
        <v/>
      </c>
      <c r="T1135" s="225" t="str">
        <f ca="1">IF(B1135="","",IF(ISERROR(MATCH($J1135,SorP!$B$1:$B$6230,0)),"",INDIRECT("'SorP'!$A$"&amp;MATCH($J1135,SorP!$B$1:$B$6230,0))))</f>
        <v/>
      </c>
      <c r="U1135" s="241"/>
      <c r="V1135" s="275" t="e">
        <f>IF(C1135="",NA(),MATCH($B1135&amp;$C1135,'Smelter Look-up'!$J:$J,0))</f>
        <v>#N/A</v>
      </c>
      <c r="W1135" s="276"/>
      <c r="X1135" s="276">
        <f t="shared" ca="1" si="10"/>
        <v>0</v>
      </c>
      <c r="Y1135" s="276"/>
      <c r="Z1135" s="276"/>
      <c r="AB1135" s="278" t="str">
        <f t="shared" si="1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9"/>
        <v/>
      </c>
      <c r="T1136" s="225" t="str">
        <f ca="1">IF(B1136="","",IF(ISERROR(MATCH($J1136,SorP!$B$1:$B$6230,0)),"",INDIRECT("'SorP'!$A$"&amp;MATCH($J1136,SorP!$B$1:$B$6230,0))))</f>
        <v/>
      </c>
      <c r="U1136" s="241"/>
      <c r="V1136" s="275" t="e">
        <f>IF(C1136="",NA(),MATCH($B1136&amp;$C1136,'Smelter Look-up'!$J:$J,0))</f>
        <v>#N/A</v>
      </c>
      <c r="W1136" s="276"/>
      <c r="X1136" s="276">
        <f t="shared" ca="1" si="10"/>
        <v>0</v>
      </c>
      <c r="Y1136" s="276"/>
      <c r="Z1136" s="276"/>
      <c r="AB1136" s="278" t="str">
        <f t="shared" si="1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9"/>
        <v/>
      </c>
      <c r="T1137" s="225" t="str">
        <f ca="1">IF(B1137="","",IF(ISERROR(MATCH($J1137,SorP!$B$1:$B$6230,0)),"",INDIRECT("'SorP'!$A$"&amp;MATCH($J1137,SorP!$B$1:$B$6230,0))))</f>
        <v/>
      </c>
      <c r="U1137" s="241"/>
      <c r="V1137" s="275" t="e">
        <f>IF(C1137="",NA(),MATCH($B1137&amp;$C1137,'Smelter Look-up'!$J:$J,0))</f>
        <v>#N/A</v>
      </c>
      <c r="W1137" s="276"/>
      <c r="X1137" s="276">
        <f t="shared" ca="1" si="10"/>
        <v>0</v>
      </c>
      <c r="Y1137" s="276"/>
      <c r="Z1137" s="276"/>
      <c r="AB1137" s="278" t="str">
        <f t="shared" si="1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9"/>
        <v/>
      </c>
      <c r="T1138" s="225" t="str">
        <f ca="1">IF(B1138="","",IF(ISERROR(MATCH($J1138,SorP!$B$1:$B$6230,0)),"",INDIRECT("'SorP'!$A$"&amp;MATCH($J1138,SorP!$B$1:$B$6230,0))))</f>
        <v/>
      </c>
      <c r="U1138" s="241"/>
      <c r="V1138" s="275" t="e">
        <f>IF(C1138="",NA(),MATCH($B1138&amp;$C1138,'Smelter Look-up'!$J:$J,0))</f>
        <v>#N/A</v>
      </c>
      <c r="W1138" s="276"/>
      <c r="X1138" s="276">
        <f t="shared" ca="1" si="10"/>
        <v>0</v>
      </c>
      <c r="Y1138" s="276"/>
      <c r="Z1138" s="276"/>
      <c r="AB1138" s="278" t="str">
        <f t="shared" si="1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9"/>
        <v/>
      </c>
      <c r="T1139" s="225" t="str">
        <f ca="1">IF(B1139="","",IF(ISERROR(MATCH($J1139,SorP!$B$1:$B$6230,0)),"",INDIRECT("'SorP'!$A$"&amp;MATCH($J1139,SorP!$B$1:$B$6230,0))))</f>
        <v/>
      </c>
      <c r="U1139" s="241"/>
      <c r="V1139" s="275" t="e">
        <f>IF(C1139="",NA(),MATCH($B1139&amp;$C1139,'Smelter Look-up'!$J:$J,0))</f>
        <v>#N/A</v>
      </c>
      <c r="W1139" s="276"/>
      <c r="X1139" s="276">
        <f t="shared" ca="1" si="10"/>
        <v>0</v>
      </c>
      <c r="Y1139" s="276"/>
      <c r="Z1139" s="276"/>
      <c r="AB1139" s="278" t="str">
        <f t="shared" si="1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9"/>
        <v/>
      </c>
      <c r="T1140" s="225" t="str">
        <f ca="1">IF(B1140="","",IF(ISERROR(MATCH($J1140,SorP!$B$1:$B$6230,0)),"",INDIRECT("'SorP'!$A$"&amp;MATCH($J1140,SorP!$B$1:$B$6230,0))))</f>
        <v/>
      </c>
      <c r="U1140" s="241"/>
      <c r="V1140" s="275" t="e">
        <f>IF(C1140="",NA(),MATCH($B1140&amp;$C1140,'Smelter Look-up'!$J:$J,0))</f>
        <v>#N/A</v>
      </c>
      <c r="W1140" s="276"/>
      <c r="X1140" s="276">
        <f t="shared" ca="1" si="10"/>
        <v>0</v>
      </c>
      <c r="Y1140" s="276"/>
      <c r="Z1140" s="276"/>
      <c r="AB1140" s="278" t="str">
        <f t="shared" si="1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9"/>
        <v/>
      </c>
      <c r="T1141" s="225" t="str">
        <f ca="1">IF(B1141="","",IF(ISERROR(MATCH($J1141,SorP!$B$1:$B$6230,0)),"",INDIRECT("'SorP'!$A$"&amp;MATCH($J1141,SorP!$B$1:$B$6230,0))))</f>
        <v/>
      </c>
      <c r="U1141" s="241"/>
      <c r="V1141" s="275" t="e">
        <f>IF(C1141="",NA(),MATCH($B1141&amp;$C1141,'Smelter Look-up'!$J:$J,0))</f>
        <v>#N/A</v>
      </c>
      <c r="W1141" s="276"/>
      <c r="X1141" s="276">
        <f t="shared" ca="1" si="10"/>
        <v>0</v>
      </c>
      <c r="Y1141" s="276"/>
      <c r="Z1141" s="276"/>
      <c r="AB1141" s="278" t="str">
        <f t="shared" si="1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9"/>
        <v/>
      </c>
      <c r="T1142" s="225" t="str">
        <f ca="1">IF(B1142="","",IF(ISERROR(MATCH($J1142,SorP!$B$1:$B$6230,0)),"",INDIRECT("'SorP'!$A$"&amp;MATCH($J1142,SorP!$B$1:$B$6230,0))))</f>
        <v/>
      </c>
      <c r="U1142" s="241"/>
      <c r="V1142" s="275" t="e">
        <f>IF(C1142="",NA(),MATCH($B1142&amp;$C1142,'Smelter Look-up'!$J:$J,0))</f>
        <v>#N/A</v>
      </c>
      <c r="W1142" s="276"/>
      <c r="X1142" s="276">
        <f t="shared" ca="1" si="10"/>
        <v>0</v>
      </c>
      <c r="Y1142" s="276"/>
      <c r="Z1142" s="276"/>
      <c r="AB1142" s="278" t="str">
        <f t="shared" si="1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9"/>
        <v/>
      </c>
      <c r="T1143" s="225" t="str">
        <f ca="1">IF(B1143="","",IF(ISERROR(MATCH($J1143,SorP!$B$1:$B$6230,0)),"",INDIRECT("'SorP'!$A$"&amp;MATCH($J1143,SorP!$B$1:$B$6230,0))))</f>
        <v/>
      </c>
      <c r="U1143" s="241"/>
      <c r="V1143" s="275" t="e">
        <f>IF(C1143="",NA(),MATCH($B1143&amp;$C1143,'Smelter Look-up'!$J:$J,0))</f>
        <v>#N/A</v>
      </c>
      <c r="W1143" s="276"/>
      <c r="X1143" s="276">
        <f t="shared" ca="1" si="10"/>
        <v>0</v>
      </c>
      <c r="Y1143" s="276"/>
      <c r="Z1143" s="276"/>
      <c r="AB1143" s="278" t="str">
        <f t="shared" si="1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9"/>
        <v/>
      </c>
      <c r="T1144" s="225" t="str">
        <f ca="1">IF(B1144="","",IF(ISERROR(MATCH($J1144,SorP!$B$1:$B$6230,0)),"",INDIRECT("'SorP'!$A$"&amp;MATCH($J1144,SorP!$B$1:$B$6230,0))))</f>
        <v/>
      </c>
      <c r="U1144" s="241"/>
      <c r="V1144" s="275" t="e">
        <f>IF(C1144="",NA(),MATCH($B1144&amp;$C1144,'Smelter Look-up'!$J:$J,0))</f>
        <v>#N/A</v>
      </c>
      <c r="W1144" s="276"/>
      <c r="X1144" s="276">
        <f t="shared" ca="1" si="10"/>
        <v>0</v>
      </c>
      <c r="Y1144" s="276"/>
      <c r="Z1144" s="276"/>
      <c r="AB1144" s="278" t="str">
        <f t="shared" si="1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9"/>
        <v/>
      </c>
      <c r="T1145" s="225" t="str">
        <f ca="1">IF(B1145="","",IF(ISERROR(MATCH($J1145,SorP!$B$1:$B$6230,0)),"",INDIRECT("'SorP'!$A$"&amp;MATCH($J1145,SorP!$B$1:$B$6230,0))))</f>
        <v/>
      </c>
      <c r="U1145" s="241"/>
      <c r="V1145" s="275" t="e">
        <f>IF(C1145="",NA(),MATCH($B1145&amp;$C1145,'Smelter Look-up'!$J:$J,0))</f>
        <v>#N/A</v>
      </c>
      <c r="W1145" s="276"/>
      <c r="X1145" s="276">
        <f t="shared" ca="1" si="10"/>
        <v>0</v>
      </c>
      <c r="Y1145" s="276"/>
      <c r="Z1145" s="276"/>
      <c r="AB1145" s="278" t="str">
        <f t="shared" si="1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9"/>
        <v/>
      </c>
      <c r="T1146" s="225" t="str">
        <f ca="1">IF(B1146="","",IF(ISERROR(MATCH($J1146,SorP!$B$1:$B$6230,0)),"",INDIRECT("'SorP'!$A$"&amp;MATCH($J1146,SorP!$B$1:$B$6230,0))))</f>
        <v/>
      </c>
      <c r="U1146" s="241"/>
      <c r="V1146" s="275" t="e">
        <f>IF(C1146="",NA(),MATCH($B1146&amp;$C1146,'Smelter Look-up'!$J:$J,0))</f>
        <v>#N/A</v>
      </c>
      <c r="W1146" s="276"/>
      <c r="X1146" s="276">
        <f t="shared" ca="1" si="10"/>
        <v>0</v>
      </c>
      <c r="Y1146" s="276"/>
      <c r="Z1146" s="276"/>
      <c r="AB1146" s="278" t="str">
        <f t="shared" si="1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3">IF(AND(C1147="Smelter not listed",OR(LEN(D1147)=0,LEN(E1147)=0)),1,0)</f>
        <v>0</v>
      </c>
      <c r="Y1147" s="276"/>
      <c r="Z1147" s="276"/>
      <c r="AB1147" s="278" t="str">
        <f t="shared" ref="AB1147" si="1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IF(AND(C1148="Smelter not listed",OR(LEN(D1148)=0,LEN(E1148)=0)),1,0)</f>
        <v>0</v>
      </c>
      <c r="Y1148" s="276"/>
      <c r="Z1148" s="276"/>
      <c r="AB1148" s="278" t="str">
        <f t="shared" ref="AB1148:AB1179" si="1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5"/>
        <v/>
      </c>
      <c r="T1149" s="225" t="str">
        <f ca="1">IF(B1149="","",IF(ISERROR(MATCH($J1149,SorP!$B$1:$B$6230,0)),"",INDIRECT("'SorP'!$A$"&amp;MATCH($J1149,SorP!$B$1:$B$6230,0))))</f>
        <v/>
      </c>
      <c r="U1149" s="241"/>
      <c r="V1149" s="275" t="e">
        <f>IF(C1149="",NA(),MATCH($B1149&amp;$C1149,'Smelter Look-up'!$J:$J,0))</f>
        <v>#N/A</v>
      </c>
      <c r="W1149" s="276"/>
      <c r="X1149" s="276">
        <f t="shared" ca="1" si="16"/>
        <v>0</v>
      </c>
      <c r="Y1149" s="276"/>
      <c r="Z1149" s="276"/>
      <c r="AB1149" s="278" t="str">
        <f t="shared" si="1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5"/>
        <v/>
      </c>
      <c r="T1150" s="225" t="str">
        <f ca="1">IF(B1150="","",IF(ISERROR(MATCH($J1150,SorP!$B$1:$B$6230,0)),"",INDIRECT("'SorP'!$A$"&amp;MATCH($J1150,SorP!$B$1:$B$6230,0))))</f>
        <v/>
      </c>
      <c r="U1150" s="241"/>
      <c r="V1150" s="275" t="e">
        <f>IF(C1150="",NA(),MATCH($B1150&amp;$C1150,'Smelter Look-up'!$J:$J,0))</f>
        <v>#N/A</v>
      </c>
      <c r="W1150" s="276"/>
      <c r="X1150" s="276">
        <f t="shared" ca="1" si="16"/>
        <v>0</v>
      </c>
      <c r="Y1150" s="276"/>
      <c r="Z1150" s="276"/>
      <c r="AB1150" s="278" t="str">
        <f t="shared" si="1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5"/>
        <v/>
      </c>
      <c r="T1151" s="225" t="str">
        <f ca="1">IF(B1151="","",IF(ISERROR(MATCH($J1151,SorP!$B$1:$B$6230,0)),"",INDIRECT("'SorP'!$A$"&amp;MATCH($J1151,SorP!$B$1:$B$6230,0))))</f>
        <v/>
      </c>
      <c r="U1151" s="241"/>
      <c r="V1151" s="275" t="e">
        <f>IF(C1151="",NA(),MATCH($B1151&amp;$C1151,'Smelter Look-up'!$J:$J,0))</f>
        <v>#N/A</v>
      </c>
      <c r="W1151" s="276"/>
      <c r="X1151" s="276">
        <f t="shared" ca="1" si="16"/>
        <v>0</v>
      </c>
      <c r="Y1151" s="276"/>
      <c r="Z1151" s="276"/>
      <c r="AB1151" s="278" t="str">
        <f t="shared" si="1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5"/>
        <v/>
      </c>
      <c r="T1152" s="225" t="str">
        <f ca="1">IF(B1152="","",IF(ISERROR(MATCH($J1152,SorP!$B$1:$B$6230,0)),"",INDIRECT("'SorP'!$A$"&amp;MATCH($J1152,SorP!$B$1:$B$6230,0))))</f>
        <v/>
      </c>
      <c r="U1152" s="241"/>
      <c r="V1152" s="275" t="e">
        <f>IF(C1152="",NA(),MATCH($B1152&amp;$C1152,'Smelter Look-up'!$J:$J,0))</f>
        <v>#N/A</v>
      </c>
      <c r="W1152" s="276"/>
      <c r="X1152" s="276">
        <f t="shared" ca="1" si="16"/>
        <v>0</v>
      </c>
      <c r="Y1152" s="276"/>
      <c r="Z1152" s="276"/>
      <c r="AB1152" s="278" t="str">
        <f t="shared" si="1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5"/>
        <v/>
      </c>
      <c r="T1153" s="225" t="str">
        <f ca="1">IF(B1153="","",IF(ISERROR(MATCH($J1153,SorP!$B$1:$B$6230,0)),"",INDIRECT("'SorP'!$A$"&amp;MATCH($J1153,SorP!$B$1:$B$6230,0))))</f>
        <v/>
      </c>
      <c r="U1153" s="241"/>
      <c r="V1153" s="275" t="e">
        <f>IF(C1153="",NA(),MATCH($B1153&amp;$C1153,'Smelter Look-up'!$J:$J,0))</f>
        <v>#N/A</v>
      </c>
      <c r="W1153" s="276"/>
      <c r="X1153" s="276">
        <f t="shared" ca="1" si="16"/>
        <v>0</v>
      </c>
      <c r="Y1153" s="276"/>
      <c r="Z1153" s="276"/>
      <c r="AB1153" s="278" t="str">
        <f t="shared" si="1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5"/>
        <v/>
      </c>
      <c r="T1154" s="225" t="str">
        <f ca="1">IF(B1154="","",IF(ISERROR(MATCH($J1154,SorP!$B$1:$B$6230,0)),"",INDIRECT("'SorP'!$A$"&amp;MATCH($J1154,SorP!$B$1:$B$6230,0))))</f>
        <v/>
      </c>
      <c r="U1154" s="241"/>
      <c r="V1154" s="275" t="e">
        <f>IF(C1154="",NA(),MATCH($B1154&amp;$C1154,'Smelter Look-up'!$J:$J,0))</f>
        <v>#N/A</v>
      </c>
      <c r="W1154" s="276"/>
      <c r="X1154" s="276">
        <f t="shared" ca="1" si="16"/>
        <v>0</v>
      </c>
      <c r="Y1154" s="276"/>
      <c r="Z1154" s="276"/>
      <c r="AB1154" s="278" t="str">
        <f t="shared" si="1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5"/>
        <v/>
      </c>
      <c r="T1155" s="225" t="str">
        <f ca="1">IF(B1155="","",IF(ISERROR(MATCH($J1155,SorP!$B$1:$B$6230,0)),"",INDIRECT("'SorP'!$A$"&amp;MATCH($J1155,SorP!$B$1:$B$6230,0))))</f>
        <v/>
      </c>
      <c r="U1155" s="241"/>
      <c r="V1155" s="275" t="e">
        <f>IF(C1155="",NA(),MATCH($B1155&amp;$C1155,'Smelter Look-up'!$J:$J,0))</f>
        <v>#N/A</v>
      </c>
      <c r="W1155" s="276"/>
      <c r="X1155" s="276">
        <f t="shared" ca="1" si="16"/>
        <v>0</v>
      </c>
      <c r="Y1155" s="276"/>
      <c r="Z1155" s="276"/>
      <c r="AB1155" s="278" t="str">
        <f t="shared" si="1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5"/>
        <v/>
      </c>
      <c r="T1156" s="225" t="str">
        <f ca="1">IF(B1156="","",IF(ISERROR(MATCH($J1156,SorP!$B$1:$B$6230,0)),"",INDIRECT("'SorP'!$A$"&amp;MATCH($J1156,SorP!$B$1:$B$6230,0))))</f>
        <v/>
      </c>
      <c r="U1156" s="241"/>
      <c r="V1156" s="275" t="e">
        <f>IF(C1156="",NA(),MATCH($B1156&amp;$C1156,'Smelter Look-up'!$J:$J,0))</f>
        <v>#N/A</v>
      </c>
      <c r="W1156" s="276"/>
      <c r="X1156" s="276">
        <f t="shared" ca="1" si="16"/>
        <v>0</v>
      </c>
      <c r="Y1156" s="276"/>
      <c r="Z1156" s="276"/>
      <c r="AB1156" s="278" t="str">
        <f t="shared" si="1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5"/>
        <v/>
      </c>
      <c r="T1157" s="225" t="str">
        <f ca="1">IF(B1157="","",IF(ISERROR(MATCH($J1157,SorP!$B$1:$B$6230,0)),"",INDIRECT("'SorP'!$A$"&amp;MATCH($J1157,SorP!$B$1:$B$6230,0))))</f>
        <v/>
      </c>
      <c r="U1157" s="241"/>
      <c r="V1157" s="275" t="e">
        <f>IF(C1157="",NA(),MATCH($B1157&amp;$C1157,'Smelter Look-up'!$J:$J,0))</f>
        <v>#N/A</v>
      </c>
      <c r="W1157" s="276"/>
      <c r="X1157" s="276">
        <f t="shared" ca="1" si="16"/>
        <v>0</v>
      </c>
      <c r="Y1157" s="276"/>
      <c r="Z1157" s="276"/>
      <c r="AB1157" s="278" t="str">
        <f t="shared" si="1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5"/>
        <v/>
      </c>
      <c r="T1158" s="225" t="str">
        <f ca="1">IF(B1158="","",IF(ISERROR(MATCH($J1158,SorP!$B$1:$B$6230,0)),"",INDIRECT("'SorP'!$A$"&amp;MATCH($J1158,SorP!$B$1:$B$6230,0))))</f>
        <v/>
      </c>
      <c r="U1158" s="241"/>
      <c r="V1158" s="275" t="e">
        <f>IF(C1158="",NA(),MATCH($B1158&amp;$C1158,'Smelter Look-up'!$J:$J,0))</f>
        <v>#N/A</v>
      </c>
      <c r="W1158" s="276"/>
      <c r="X1158" s="276">
        <f t="shared" ca="1" si="16"/>
        <v>0</v>
      </c>
      <c r="Y1158" s="276"/>
      <c r="Z1158" s="276"/>
      <c r="AB1158" s="278" t="str">
        <f t="shared" si="1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5"/>
        <v/>
      </c>
      <c r="T1159" s="225" t="str">
        <f ca="1">IF(B1159="","",IF(ISERROR(MATCH($J1159,SorP!$B$1:$B$6230,0)),"",INDIRECT("'SorP'!$A$"&amp;MATCH($J1159,SorP!$B$1:$B$6230,0))))</f>
        <v/>
      </c>
      <c r="U1159" s="241"/>
      <c r="V1159" s="275" t="e">
        <f>IF(C1159="",NA(),MATCH($B1159&amp;$C1159,'Smelter Look-up'!$J:$J,0))</f>
        <v>#N/A</v>
      </c>
      <c r="W1159" s="276"/>
      <c r="X1159" s="276">
        <f t="shared" ca="1" si="16"/>
        <v>0</v>
      </c>
      <c r="Y1159" s="276"/>
      <c r="Z1159" s="276"/>
      <c r="AB1159" s="278" t="str">
        <f t="shared" si="1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5"/>
        <v/>
      </c>
      <c r="T1160" s="225" t="str">
        <f ca="1">IF(B1160="","",IF(ISERROR(MATCH($J1160,SorP!$B$1:$B$6230,0)),"",INDIRECT("'SorP'!$A$"&amp;MATCH($J1160,SorP!$B$1:$B$6230,0))))</f>
        <v/>
      </c>
      <c r="U1160" s="241"/>
      <c r="V1160" s="275" t="e">
        <f>IF(C1160="",NA(),MATCH($B1160&amp;$C1160,'Smelter Look-up'!$J:$J,0))</f>
        <v>#N/A</v>
      </c>
      <c r="W1160" s="276"/>
      <c r="X1160" s="276">
        <f t="shared" ca="1" si="16"/>
        <v>0</v>
      </c>
      <c r="Y1160" s="276"/>
      <c r="Z1160" s="276"/>
      <c r="AB1160" s="278" t="str">
        <f t="shared" si="1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5"/>
        <v/>
      </c>
      <c r="T1161" s="225" t="str">
        <f ca="1">IF(B1161="","",IF(ISERROR(MATCH($J1161,SorP!$B$1:$B$6230,0)),"",INDIRECT("'SorP'!$A$"&amp;MATCH($J1161,SorP!$B$1:$B$6230,0))))</f>
        <v/>
      </c>
      <c r="U1161" s="241"/>
      <c r="V1161" s="275" t="e">
        <f>IF(C1161="",NA(),MATCH($B1161&amp;$C1161,'Smelter Look-up'!$J:$J,0))</f>
        <v>#N/A</v>
      </c>
      <c r="W1161" s="276"/>
      <c r="X1161" s="276">
        <f t="shared" ca="1" si="16"/>
        <v>0</v>
      </c>
      <c r="Y1161" s="276"/>
      <c r="Z1161" s="276"/>
      <c r="AB1161" s="278" t="str">
        <f t="shared" si="1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5"/>
        <v/>
      </c>
      <c r="T1162" s="225" t="str">
        <f ca="1">IF(B1162="","",IF(ISERROR(MATCH($J1162,SorP!$B$1:$B$6230,0)),"",INDIRECT("'SorP'!$A$"&amp;MATCH($J1162,SorP!$B$1:$B$6230,0))))</f>
        <v/>
      </c>
      <c r="U1162" s="241"/>
      <c r="V1162" s="275" t="e">
        <f>IF(C1162="",NA(),MATCH($B1162&amp;$C1162,'Smelter Look-up'!$J:$J,0))</f>
        <v>#N/A</v>
      </c>
      <c r="W1162" s="276"/>
      <c r="X1162" s="276">
        <f t="shared" ca="1" si="16"/>
        <v>0</v>
      </c>
      <c r="Y1162" s="276"/>
      <c r="Z1162" s="276"/>
      <c r="AB1162" s="278" t="str">
        <f t="shared" si="1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5"/>
        <v/>
      </c>
      <c r="T1163" s="225" t="str">
        <f ca="1">IF(B1163="","",IF(ISERROR(MATCH($J1163,SorP!$B$1:$B$6230,0)),"",INDIRECT("'SorP'!$A$"&amp;MATCH($J1163,SorP!$B$1:$B$6230,0))))</f>
        <v/>
      </c>
      <c r="U1163" s="241"/>
      <c r="V1163" s="275" t="e">
        <f>IF(C1163="",NA(),MATCH($B1163&amp;$C1163,'Smelter Look-up'!$J:$J,0))</f>
        <v>#N/A</v>
      </c>
      <c r="W1163" s="276"/>
      <c r="X1163" s="276">
        <f t="shared" ca="1" si="16"/>
        <v>0</v>
      </c>
      <c r="Y1163" s="276"/>
      <c r="Z1163" s="276"/>
      <c r="AB1163" s="278" t="str">
        <f t="shared" si="1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5"/>
        <v/>
      </c>
      <c r="T1164" s="225" t="str">
        <f ca="1">IF(B1164="","",IF(ISERROR(MATCH($J1164,SorP!$B$1:$B$6230,0)),"",INDIRECT("'SorP'!$A$"&amp;MATCH($J1164,SorP!$B$1:$B$6230,0))))</f>
        <v/>
      </c>
      <c r="U1164" s="241"/>
      <c r="V1164" s="275" t="e">
        <f>IF(C1164="",NA(),MATCH($B1164&amp;$C1164,'Smelter Look-up'!$J:$J,0))</f>
        <v>#N/A</v>
      </c>
      <c r="W1164" s="276"/>
      <c r="X1164" s="276">
        <f t="shared" ca="1" si="16"/>
        <v>0</v>
      </c>
      <c r="Y1164" s="276"/>
      <c r="Z1164" s="276"/>
      <c r="AB1164" s="278" t="str">
        <f t="shared" si="1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5"/>
        <v/>
      </c>
      <c r="T1165" s="225" t="str">
        <f ca="1">IF(B1165="","",IF(ISERROR(MATCH($J1165,SorP!$B$1:$B$6230,0)),"",INDIRECT("'SorP'!$A$"&amp;MATCH($J1165,SorP!$B$1:$B$6230,0))))</f>
        <v/>
      </c>
      <c r="U1165" s="241"/>
      <c r="V1165" s="275" t="e">
        <f>IF(C1165="",NA(),MATCH($B1165&amp;$C1165,'Smelter Look-up'!$J:$J,0))</f>
        <v>#N/A</v>
      </c>
      <c r="W1165" s="276"/>
      <c r="X1165" s="276">
        <f t="shared" ca="1" si="16"/>
        <v>0</v>
      </c>
      <c r="Y1165" s="276"/>
      <c r="Z1165" s="276"/>
      <c r="AB1165" s="278" t="str">
        <f t="shared" si="1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5"/>
        <v/>
      </c>
      <c r="T1166" s="225" t="str">
        <f ca="1">IF(B1166="","",IF(ISERROR(MATCH($J1166,SorP!$B$1:$B$6230,0)),"",INDIRECT("'SorP'!$A$"&amp;MATCH($J1166,SorP!$B$1:$B$6230,0))))</f>
        <v/>
      </c>
      <c r="U1166" s="241"/>
      <c r="V1166" s="275" t="e">
        <f>IF(C1166="",NA(),MATCH($B1166&amp;$C1166,'Smelter Look-up'!$J:$J,0))</f>
        <v>#N/A</v>
      </c>
      <c r="W1166" s="276"/>
      <c r="X1166" s="276">
        <f t="shared" ca="1" si="16"/>
        <v>0</v>
      </c>
      <c r="Y1166" s="276"/>
      <c r="Z1166" s="276"/>
      <c r="AB1166" s="278" t="str">
        <f t="shared" si="1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5"/>
        <v/>
      </c>
      <c r="T1167" s="225" t="str">
        <f ca="1">IF(B1167="","",IF(ISERROR(MATCH($J1167,SorP!$B$1:$B$6230,0)),"",INDIRECT("'SorP'!$A$"&amp;MATCH($J1167,SorP!$B$1:$B$6230,0))))</f>
        <v/>
      </c>
      <c r="U1167" s="241"/>
      <c r="V1167" s="275" t="e">
        <f>IF(C1167="",NA(),MATCH($B1167&amp;$C1167,'Smelter Look-up'!$J:$J,0))</f>
        <v>#N/A</v>
      </c>
      <c r="W1167" s="276"/>
      <c r="X1167" s="276">
        <f t="shared" ca="1" si="16"/>
        <v>0</v>
      </c>
      <c r="Y1167" s="276"/>
      <c r="Z1167" s="276"/>
      <c r="AB1167" s="278" t="str">
        <f t="shared" si="1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5"/>
        <v/>
      </c>
      <c r="T1168" s="225" t="str">
        <f ca="1">IF(B1168="","",IF(ISERROR(MATCH($J1168,SorP!$B$1:$B$6230,0)),"",INDIRECT("'SorP'!$A$"&amp;MATCH($J1168,SorP!$B$1:$B$6230,0))))</f>
        <v/>
      </c>
      <c r="U1168" s="241"/>
      <c r="V1168" s="275" t="e">
        <f>IF(C1168="",NA(),MATCH($B1168&amp;$C1168,'Smelter Look-up'!$J:$J,0))</f>
        <v>#N/A</v>
      </c>
      <c r="W1168" s="276"/>
      <c r="X1168" s="276">
        <f t="shared" ca="1" si="16"/>
        <v>0</v>
      </c>
      <c r="Y1168" s="276"/>
      <c r="Z1168" s="276"/>
      <c r="AB1168" s="278" t="str">
        <f t="shared" si="1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5"/>
        <v/>
      </c>
      <c r="T1169" s="225" t="str">
        <f ca="1">IF(B1169="","",IF(ISERROR(MATCH($J1169,SorP!$B$1:$B$6230,0)),"",INDIRECT("'SorP'!$A$"&amp;MATCH($J1169,SorP!$B$1:$B$6230,0))))</f>
        <v/>
      </c>
      <c r="U1169" s="241"/>
      <c r="V1169" s="275" t="e">
        <f>IF(C1169="",NA(),MATCH($B1169&amp;$C1169,'Smelter Look-up'!$J:$J,0))</f>
        <v>#N/A</v>
      </c>
      <c r="W1169" s="276"/>
      <c r="X1169" s="276">
        <f t="shared" ca="1" si="16"/>
        <v>0</v>
      </c>
      <c r="Y1169" s="276"/>
      <c r="Z1169" s="276"/>
      <c r="AB1169" s="278" t="str">
        <f t="shared" si="1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5"/>
        <v/>
      </c>
      <c r="T1170" s="225" t="str">
        <f ca="1">IF(B1170="","",IF(ISERROR(MATCH($J1170,SorP!$B$1:$B$6230,0)),"",INDIRECT("'SorP'!$A$"&amp;MATCH($J1170,SorP!$B$1:$B$6230,0))))</f>
        <v/>
      </c>
      <c r="U1170" s="241"/>
      <c r="V1170" s="275" t="e">
        <f>IF(C1170="",NA(),MATCH($B1170&amp;$C1170,'Smelter Look-up'!$J:$J,0))</f>
        <v>#N/A</v>
      </c>
      <c r="W1170" s="276"/>
      <c r="X1170" s="276">
        <f t="shared" ca="1" si="16"/>
        <v>0</v>
      </c>
      <c r="Y1170" s="276"/>
      <c r="Z1170" s="276"/>
      <c r="AB1170" s="278" t="str">
        <f t="shared" si="1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5"/>
        <v/>
      </c>
      <c r="T1171" s="225" t="str">
        <f ca="1">IF(B1171="","",IF(ISERROR(MATCH($J1171,SorP!$B$1:$B$6230,0)),"",INDIRECT("'SorP'!$A$"&amp;MATCH($J1171,SorP!$B$1:$B$6230,0))))</f>
        <v/>
      </c>
      <c r="U1171" s="241"/>
      <c r="V1171" s="275" t="e">
        <f>IF(C1171="",NA(),MATCH($B1171&amp;$C1171,'Smelter Look-up'!$J:$J,0))</f>
        <v>#N/A</v>
      </c>
      <c r="W1171" s="276"/>
      <c r="X1171" s="276">
        <f t="shared" ca="1" si="16"/>
        <v>0</v>
      </c>
      <c r="Y1171" s="276"/>
      <c r="Z1171" s="276"/>
      <c r="AB1171" s="278" t="str">
        <f t="shared" si="1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5"/>
        <v/>
      </c>
      <c r="T1172" s="225" t="str">
        <f ca="1">IF(B1172="","",IF(ISERROR(MATCH($J1172,SorP!$B$1:$B$6230,0)),"",INDIRECT("'SorP'!$A$"&amp;MATCH($J1172,SorP!$B$1:$B$6230,0))))</f>
        <v/>
      </c>
      <c r="U1172" s="241"/>
      <c r="V1172" s="275" t="e">
        <f>IF(C1172="",NA(),MATCH($B1172&amp;$C1172,'Smelter Look-up'!$J:$J,0))</f>
        <v>#N/A</v>
      </c>
      <c r="W1172" s="276"/>
      <c r="X1172" s="276">
        <f t="shared" ca="1" si="16"/>
        <v>0</v>
      </c>
      <c r="Y1172" s="276"/>
      <c r="Z1172" s="276"/>
      <c r="AB1172" s="278" t="str">
        <f t="shared" si="1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5"/>
        <v/>
      </c>
      <c r="T1173" s="225" t="str">
        <f ca="1">IF(B1173="","",IF(ISERROR(MATCH($J1173,SorP!$B$1:$B$6230,0)),"",INDIRECT("'SorP'!$A$"&amp;MATCH($J1173,SorP!$B$1:$B$6230,0))))</f>
        <v/>
      </c>
      <c r="U1173" s="241"/>
      <c r="V1173" s="275" t="e">
        <f>IF(C1173="",NA(),MATCH($B1173&amp;$C1173,'Smelter Look-up'!$J:$J,0))</f>
        <v>#N/A</v>
      </c>
      <c r="W1173" s="276"/>
      <c r="X1173" s="276">
        <f t="shared" ca="1" si="16"/>
        <v>0</v>
      </c>
      <c r="Y1173" s="276"/>
      <c r="Z1173" s="276"/>
      <c r="AB1173" s="278" t="str">
        <f t="shared" si="1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5"/>
        <v/>
      </c>
      <c r="T1174" s="225" t="str">
        <f ca="1">IF(B1174="","",IF(ISERROR(MATCH($J1174,SorP!$B$1:$B$6230,0)),"",INDIRECT("'SorP'!$A$"&amp;MATCH($J1174,SorP!$B$1:$B$6230,0))))</f>
        <v/>
      </c>
      <c r="U1174" s="241"/>
      <c r="V1174" s="275" t="e">
        <f>IF(C1174="",NA(),MATCH($B1174&amp;$C1174,'Smelter Look-up'!$J:$J,0))</f>
        <v>#N/A</v>
      </c>
      <c r="W1174" s="276"/>
      <c r="X1174" s="276">
        <f t="shared" ca="1" si="16"/>
        <v>0</v>
      </c>
      <c r="Y1174" s="276"/>
      <c r="Z1174" s="276"/>
      <c r="AB1174" s="278" t="str">
        <f t="shared" si="1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5"/>
        <v/>
      </c>
      <c r="T1175" s="225" t="str">
        <f ca="1">IF(B1175="","",IF(ISERROR(MATCH($J1175,SorP!$B$1:$B$6230,0)),"",INDIRECT("'SorP'!$A$"&amp;MATCH($J1175,SorP!$B$1:$B$6230,0))))</f>
        <v/>
      </c>
      <c r="U1175" s="241"/>
      <c r="V1175" s="275" t="e">
        <f>IF(C1175="",NA(),MATCH($B1175&amp;$C1175,'Smelter Look-up'!$J:$J,0))</f>
        <v>#N/A</v>
      </c>
      <c r="W1175" s="276"/>
      <c r="X1175" s="276">
        <f t="shared" ca="1" si="16"/>
        <v>0</v>
      </c>
      <c r="Y1175" s="276"/>
      <c r="Z1175" s="276"/>
      <c r="AB1175" s="278" t="str">
        <f t="shared" si="1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5"/>
        <v/>
      </c>
      <c r="T1176" s="225" t="str">
        <f ca="1">IF(B1176="","",IF(ISERROR(MATCH($J1176,SorP!$B$1:$B$6230,0)),"",INDIRECT("'SorP'!$A$"&amp;MATCH($J1176,SorP!$B$1:$B$6230,0))))</f>
        <v/>
      </c>
      <c r="U1176" s="241"/>
      <c r="V1176" s="275" t="e">
        <f>IF(C1176="",NA(),MATCH($B1176&amp;$C1176,'Smelter Look-up'!$J:$J,0))</f>
        <v>#N/A</v>
      </c>
      <c r="W1176" s="276"/>
      <c r="X1176" s="276">
        <f t="shared" ca="1" si="16"/>
        <v>0</v>
      </c>
      <c r="Y1176" s="276"/>
      <c r="Z1176" s="276"/>
      <c r="AB1176" s="278" t="str">
        <f t="shared" si="1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5"/>
        <v/>
      </c>
      <c r="T1177" s="225" t="str">
        <f ca="1">IF(B1177="","",IF(ISERROR(MATCH($J1177,SorP!$B$1:$B$6230,0)),"",INDIRECT("'SorP'!$A$"&amp;MATCH($J1177,SorP!$B$1:$B$6230,0))))</f>
        <v/>
      </c>
      <c r="U1177" s="241"/>
      <c r="V1177" s="275" t="e">
        <f>IF(C1177="",NA(),MATCH($B1177&amp;$C1177,'Smelter Look-up'!$J:$J,0))</f>
        <v>#N/A</v>
      </c>
      <c r="W1177" s="276"/>
      <c r="X1177" s="276">
        <f t="shared" ca="1" si="16"/>
        <v>0</v>
      </c>
      <c r="Y1177" s="276"/>
      <c r="Z1177" s="276"/>
      <c r="AB1177" s="278" t="str">
        <f t="shared" si="1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5"/>
        <v/>
      </c>
      <c r="T1178" s="225" t="str">
        <f ca="1">IF(B1178="","",IF(ISERROR(MATCH($J1178,SorP!$B$1:$B$6230,0)),"",INDIRECT("'SorP'!$A$"&amp;MATCH($J1178,SorP!$B$1:$B$6230,0))))</f>
        <v/>
      </c>
      <c r="U1178" s="241"/>
      <c r="V1178" s="275" t="e">
        <f>IF(C1178="",NA(),MATCH($B1178&amp;$C1178,'Smelter Look-up'!$J:$J,0))</f>
        <v>#N/A</v>
      </c>
      <c r="W1178" s="276"/>
      <c r="X1178" s="276">
        <f t="shared" ca="1" si="16"/>
        <v>0</v>
      </c>
      <c r="Y1178" s="276"/>
      <c r="Z1178" s="276"/>
      <c r="AB1178" s="278" t="str">
        <f t="shared" si="1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5"/>
        <v/>
      </c>
      <c r="T1179" s="225" t="str">
        <f ca="1">IF(B1179="","",IF(ISERROR(MATCH($J1179,SorP!$B$1:$B$6230,0)),"",INDIRECT("'SorP'!$A$"&amp;MATCH($J1179,SorP!$B$1:$B$6230,0))))</f>
        <v/>
      </c>
      <c r="U1179" s="241"/>
      <c r="V1179" s="275" t="e">
        <f>IF(C1179="",NA(),MATCH($B1179&amp;$C1179,'Smelter Look-up'!$J:$J,0))</f>
        <v>#N/A</v>
      </c>
      <c r="W1179" s="276"/>
      <c r="X1179" s="276">
        <f t="shared" ca="1" si="16"/>
        <v>0</v>
      </c>
      <c r="Y1179" s="276"/>
      <c r="Z1179" s="276"/>
      <c r="AB1179" s="278" t="str">
        <f t="shared" si="1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9">IF(AND(C1180="Smelter not listed",OR(LEN(D1180)=0,LEN(E1180)=0)),1,0)</f>
        <v>0</v>
      </c>
      <c r="Y1180" s="276"/>
      <c r="Z1180" s="276"/>
      <c r="AB1180" s="278" t="str">
        <f t="shared" ref="AB1180:AB1210" si="2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8"/>
        <v/>
      </c>
      <c r="T1181" s="225" t="str">
        <f ca="1">IF(B1181="","",IF(ISERROR(MATCH($J1181,SorP!$B$1:$B$6230,0)),"",INDIRECT("'SorP'!$A$"&amp;MATCH($J1181,SorP!$B$1:$B$6230,0))))</f>
        <v/>
      </c>
      <c r="U1181" s="241"/>
      <c r="V1181" s="275" t="e">
        <f>IF(C1181="",NA(),MATCH($B1181&amp;$C1181,'Smelter Look-up'!$J:$J,0))</f>
        <v>#N/A</v>
      </c>
      <c r="W1181" s="276"/>
      <c r="X1181" s="276">
        <f t="shared" ca="1" si="19"/>
        <v>0</v>
      </c>
      <c r="Y1181" s="276"/>
      <c r="Z1181" s="276"/>
      <c r="AB1181" s="278" t="str">
        <f t="shared" si="2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8"/>
        <v/>
      </c>
      <c r="T1182" s="225" t="str">
        <f ca="1">IF(B1182="","",IF(ISERROR(MATCH($J1182,SorP!$B$1:$B$6230,0)),"",INDIRECT("'SorP'!$A$"&amp;MATCH($J1182,SorP!$B$1:$B$6230,0))))</f>
        <v/>
      </c>
      <c r="U1182" s="241"/>
      <c r="V1182" s="275" t="e">
        <f>IF(C1182="",NA(),MATCH($B1182&amp;$C1182,'Smelter Look-up'!$J:$J,0))</f>
        <v>#N/A</v>
      </c>
      <c r="W1182" s="276"/>
      <c r="X1182" s="276">
        <f t="shared" ca="1" si="19"/>
        <v>0</v>
      </c>
      <c r="Y1182" s="276"/>
      <c r="Z1182" s="276"/>
      <c r="AB1182" s="278" t="str">
        <f t="shared" si="2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8"/>
        <v/>
      </c>
      <c r="T1183" s="225" t="str">
        <f ca="1">IF(B1183="","",IF(ISERROR(MATCH($J1183,SorP!$B$1:$B$6230,0)),"",INDIRECT("'SorP'!$A$"&amp;MATCH($J1183,SorP!$B$1:$B$6230,0))))</f>
        <v/>
      </c>
      <c r="U1183" s="241"/>
      <c r="V1183" s="275" t="e">
        <f>IF(C1183="",NA(),MATCH($B1183&amp;$C1183,'Smelter Look-up'!$J:$J,0))</f>
        <v>#N/A</v>
      </c>
      <c r="W1183" s="276"/>
      <c r="X1183" s="276">
        <f t="shared" ca="1" si="19"/>
        <v>0</v>
      </c>
      <c r="Y1183" s="276"/>
      <c r="Z1183" s="276"/>
      <c r="AB1183" s="278" t="str">
        <f t="shared" si="2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8"/>
        <v/>
      </c>
      <c r="T1184" s="225" t="str">
        <f ca="1">IF(B1184="","",IF(ISERROR(MATCH($J1184,SorP!$B$1:$B$6230,0)),"",INDIRECT("'SorP'!$A$"&amp;MATCH($J1184,SorP!$B$1:$B$6230,0))))</f>
        <v/>
      </c>
      <c r="U1184" s="241"/>
      <c r="V1184" s="275" t="e">
        <f>IF(C1184="",NA(),MATCH($B1184&amp;$C1184,'Smelter Look-up'!$J:$J,0))</f>
        <v>#N/A</v>
      </c>
      <c r="W1184" s="276"/>
      <c r="X1184" s="276">
        <f t="shared" ca="1" si="19"/>
        <v>0</v>
      </c>
      <c r="Y1184" s="276"/>
      <c r="Z1184" s="276"/>
      <c r="AB1184" s="278" t="str">
        <f t="shared" si="2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8"/>
        <v/>
      </c>
      <c r="T1185" s="225" t="str">
        <f ca="1">IF(B1185="","",IF(ISERROR(MATCH($J1185,SorP!$B$1:$B$6230,0)),"",INDIRECT("'SorP'!$A$"&amp;MATCH($J1185,SorP!$B$1:$B$6230,0))))</f>
        <v/>
      </c>
      <c r="U1185" s="241"/>
      <c r="V1185" s="275" t="e">
        <f>IF(C1185="",NA(),MATCH($B1185&amp;$C1185,'Smelter Look-up'!$J:$J,0))</f>
        <v>#N/A</v>
      </c>
      <c r="W1185" s="276"/>
      <c r="X1185" s="276">
        <f t="shared" ca="1" si="19"/>
        <v>0</v>
      </c>
      <c r="Y1185" s="276"/>
      <c r="Z1185" s="276"/>
      <c r="AB1185" s="278" t="str">
        <f t="shared" si="2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8"/>
        <v/>
      </c>
      <c r="T1186" s="225" t="str">
        <f ca="1">IF(B1186="","",IF(ISERROR(MATCH($J1186,SorP!$B$1:$B$6230,0)),"",INDIRECT("'SorP'!$A$"&amp;MATCH($J1186,SorP!$B$1:$B$6230,0))))</f>
        <v/>
      </c>
      <c r="U1186" s="241"/>
      <c r="V1186" s="275" t="e">
        <f>IF(C1186="",NA(),MATCH($B1186&amp;$C1186,'Smelter Look-up'!$J:$J,0))</f>
        <v>#N/A</v>
      </c>
      <c r="W1186" s="276"/>
      <c r="X1186" s="276">
        <f t="shared" ca="1" si="19"/>
        <v>0</v>
      </c>
      <c r="Y1186" s="276"/>
      <c r="Z1186" s="276"/>
      <c r="AB1186" s="278" t="str">
        <f t="shared" si="2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8"/>
        <v/>
      </c>
      <c r="T1187" s="225" t="str">
        <f ca="1">IF(B1187="","",IF(ISERROR(MATCH($J1187,SorP!$B$1:$B$6230,0)),"",INDIRECT("'SorP'!$A$"&amp;MATCH($J1187,SorP!$B$1:$B$6230,0))))</f>
        <v/>
      </c>
      <c r="U1187" s="241"/>
      <c r="V1187" s="275" t="e">
        <f>IF(C1187="",NA(),MATCH($B1187&amp;$C1187,'Smelter Look-up'!$J:$J,0))</f>
        <v>#N/A</v>
      </c>
      <c r="W1187" s="276"/>
      <c r="X1187" s="276">
        <f t="shared" ca="1" si="19"/>
        <v>0</v>
      </c>
      <c r="Y1187" s="276"/>
      <c r="Z1187" s="276"/>
      <c r="AB1187" s="278" t="str">
        <f t="shared" si="2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8"/>
        <v/>
      </c>
      <c r="T1188" s="225" t="str">
        <f ca="1">IF(B1188="","",IF(ISERROR(MATCH($J1188,SorP!$B$1:$B$6230,0)),"",INDIRECT("'SorP'!$A$"&amp;MATCH($J1188,SorP!$B$1:$B$6230,0))))</f>
        <v/>
      </c>
      <c r="U1188" s="241"/>
      <c r="V1188" s="275" t="e">
        <f>IF(C1188="",NA(),MATCH($B1188&amp;$C1188,'Smelter Look-up'!$J:$J,0))</f>
        <v>#N/A</v>
      </c>
      <c r="W1188" s="276"/>
      <c r="X1188" s="276">
        <f t="shared" ca="1" si="19"/>
        <v>0</v>
      </c>
      <c r="Y1188" s="276"/>
      <c r="Z1188" s="276"/>
      <c r="AB1188" s="278" t="str">
        <f t="shared" si="2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8"/>
        <v/>
      </c>
      <c r="T1189" s="225" t="str">
        <f ca="1">IF(B1189="","",IF(ISERROR(MATCH($J1189,SorP!$B$1:$B$6230,0)),"",INDIRECT("'SorP'!$A$"&amp;MATCH($J1189,SorP!$B$1:$B$6230,0))))</f>
        <v/>
      </c>
      <c r="U1189" s="241"/>
      <c r="V1189" s="275" t="e">
        <f>IF(C1189="",NA(),MATCH($B1189&amp;$C1189,'Smelter Look-up'!$J:$J,0))</f>
        <v>#N/A</v>
      </c>
      <c r="W1189" s="276"/>
      <c r="X1189" s="276">
        <f t="shared" ca="1" si="19"/>
        <v>0</v>
      </c>
      <c r="Y1189" s="276"/>
      <c r="Z1189" s="276"/>
      <c r="AB1189" s="278" t="str">
        <f t="shared" si="2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8"/>
        <v/>
      </c>
      <c r="T1190" s="225" t="str">
        <f ca="1">IF(B1190="","",IF(ISERROR(MATCH($J1190,SorP!$B$1:$B$6230,0)),"",INDIRECT("'SorP'!$A$"&amp;MATCH($J1190,SorP!$B$1:$B$6230,0))))</f>
        <v/>
      </c>
      <c r="U1190" s="241"/>
      <c r="V1190" s="275" t="e">
        <f>IF(C1190="",NA(),MATCH($B1190&amp;$C1190,'Smelter Look-up'!$J:$J,0))</f>
        <v>#N/A</v>
      </c>
      <c r="W1190" s="276"/>
      <c r="X1190" s="276">
        <f t="shared" ca="1" si="19"/>
        <v>0</v>
      </c>
      <c r="Y1190" s="276"/>
      <c r="Z1190" s="276"/>
      <c r="AB1190" s="278" t="str">
        <f t="shared" si="2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8"/>
        <v/>
      </c>
      <c r="T1191" s="225" t="str">
        <f ca="1">IF(B1191="","",IF(ISERROR(MATCH($J1191,SorP!$B$1:$B$6230,0)),"",INDIRECT("'SorP'!$A$"&amp;MATCH($J1191,SorP!$B$1:$B$6230,0))))</f>
        <v/>
      </c>
      <c r="U1191" s="241"/>
      <c r="V1191" s="275" t="e">
        <f>IF(C1191="",NA(),MATCH($B1191&amp;$C1191,'Smelter Look-up'!$J:$J,0))</f>
        <v>#N/A</v>
      </c>
      <c r="W1191" s="276"/>
      <c r="X1191" s="276">
        <f t="shared" ca="1" si="19"/>
        <v>0</v>
      </c>
      <c r="Y1191" s="276"/>
      <c r="Z1191" s="276"/>
      <c r="AB1191" s="278" t="str">
        <f t="shared" si="2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8"/>
        <v/>
      </c>
      <c r="T1192" s="225" t="str">
        <f ca="1">IF(B1192="","",IF(ISERROR(MATCH($J1192,SorP!$B$1:$B$6230,0)),"",INDIRECT("'SorP'!$A$"&amp;MATCH($J1192,SorP!$B$1:$B$6230,0))))</f>
        <v/>
      </c>
      <c r="U1192" s="241"/>
      <c r="V1192" s="275" t="e">
        <f>IF(C1192="",NA(),MATCH($B1192&amp;$C1192,'Smelter Look-up'!$J:$J,0))</f>
        <v>#N/A</v>
      </c>
      <c r="W1192" s="276"/>
      <c r="X1192" s="276">
        <f t="shared" ca="1" si="19"/>
        <v>0</v>
      </c>
      <c r="Y1192" s="276"/>
      <c r="Z1192" s="276"/>
      <c r="AB1192" s="278" t="str">
        <f t="shared" si="2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8"/>
        <v/>
      </c>
      <c r="T1193" s="225" t="str">
        <f ca="1">IF(B1193="","",IF(ISERROR(MATCH($J1193,SorP!$B$1:$B$6230,0)),"",INDIRECT("'SorP'!$A$"&amp;MATCH($J1193,SorP!$B$1:$B$6230,0))))</f>
        <v/>
      </c>
      <c r="U1193" s="241"/>
      <c r="V1193" s="275" t="e">
        <f>IF(C1193="",NA(),MATCH($B1193&amp;$C1193,'Smelter Look-up'!$J:$J,0))</f>
        <v>#N/A</v>
      </c>
      <c r="W1193" s="276"/>
      <c r="X1193" s="276">
        <f t="shared" ca="1" si="19"/>
        <v>0</v>
      </c>
      <c r="Y1193" s="276"/>
      <c r="Z1193" s="276"/>
      <c r="AB1193" s="278" t="str">
        <f t="shared" si="2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8"/>
        <v/>
      </c>
      <c r="T1194" s="225" t="str">
        <f ca="1">IF(B1194="","",IF(ISERROR(MATCH($J1194,SorP!$B$1:$B$6230,0)),"",INDIRECT("'SorP'!$A$"&amp;MATCH($J1194,SorP!$B$1:$B$6230,0))))</f>
        <v/>
      </c>
      <c r="U1194" s="241"/>
      <c r="V1194" s="275" t="e">
        <f>IF(C1194="",NA(),MATCH($B1194&amp;$C1194,'Smelter Look-up'!$J:$J,0))</f>
        <v>#N/A</v>
      </c>
      <c r="W1194" s="276"/>
      <c r="X1194" s="276">
        <f t="shared" ca="1" si="19"/>
        <v>0</v>
      </c>
      <c r="Y1194" s="276"/>
      <c r="Z1194" s="276"/>
      <c r="AB1194" s="278" t="str">
        <f t="shared" si="2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8"/>
        <v/>
      </c>
      <c r="T1195" s="225" t="str">
        <f ca="1">IF(B1195="","",IF(ISERROR(MATCH($J1195,SorP!$B$1:$B$6230,0)),"",INDIRECT("'SorP'!$A$"&amp;MATCH($J1195,SorP!$B$1:$B$6230,0))))</f>
        <v/>
      </c>
      <c r="U1195" s="241"/>
      <c r="V1195" s="275" t="e">
        <f>IF(C1195="",NA(),MATCH($B1195&amp;$C1195,'Smelter Look-up'!$J:$J,0))</f>
        <v>#N/A</v>
      </c>
      <c r="W1195" s="276"/>
      <c r="X1195" s="276">
        <f t="shared" ca="1" si="19"/>
        <v>0</v>
      </c>
      <c r="Y1195" s="276"/>
      <c r="Z1195" s="276"/>
      <c r="AB1195" s="278" t="str">
        <f t="shared" si="2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8"/>
        <v/>
      </c>
      <c r="T1196" s="225" t="str">
        <f ca="1">IF(B1196="","",IF(ISERROR(MATCH($J1196,SorP!$B$1:$B$6230,0)),"",INDIRECT("'SorP'!$A$"&amp;MATCH($J1196,SorP!$B$1:$B$6230,0))))</f>
        <v/>
      </c>
      <c r="U1196" s="241"/>
      <c r="V1196" s="275" t="e">
        <f>IF(C1196="",NA(),MATCH($B1196&amp;$C1196,'Smelter Look-up'!$J:$J,0))</f>
        <v>#N/A</v>
      </c>
      <c r="W1196" s="276"/>
      <c r="X1196" s="276">
        <f t="shared" ca="1" si="19"/>
        <v>0</v>
      </c>
      <c r="Y1196" s="276"/>
      <c r="Z1196" s="276"/>
      <c r="AB1196" s="278" t="str">
        <f t="shared" si="2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8"/>
        <v/>
      </c>
      <c r="T1197" s="225" t="str">
        <f ca="1">IF(B1197="","",IF(ISERROR(MATCH($J1197,SorP!$B$1:$B$6230,0)),"",INDIRECT("'SorP'!$A$"&amp;MATCH($J1197,SorP!$B$1:$B$6230,0))))</f>
        <v/>
      </c>
      <c r="U1197" s="241"/>
      <c r="V1197" s="275" t="e">
        <f>IF(C1197="",NA(),MATCH($B1197&amp;$C1197,'Smelter Look-up'!$J:$J,0))</f>
        <v>#N/A</v>
      </c>
      <c r="W1197" s="276"/>
      <c r="X1197" s="276">
        <f t="shared" ca="1" si="19"/>
        <v>0</v>
      </c>
      <c r="Y1197" s="276"/>
      <c r="Z1197" s="276"/>
      <c r="AB1197" s="278" t="str">
        <f t="shared" si="2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8"/>
        <v/>
      </c>
      <c r="T1198" s="225" t="str">
        <f ca="1">IF(B1198="","",IF(ISERROR(MATCH($J1198,SorP!$B$1:$B$6230,0)),"",INDIRECT("'SorP'!$A$"&amp;MATCH($J1198,SorP!$B$1:$B$6230,0))))</f>
        <v/>
      </c>
      <c r="U1198" s="241"/>
      <c r="V1198" s="275" t="e">
        <f>IF(C1198="",NA(),MATCH($B1198&amp;$C1198,'Smelter Look-up'!$J:$J,0))</f>
        <v>#N/A</v>
      </c>
      <c r="W1198" s="276"/>
      <c r="X1198" s="276">
        <f t="shared" ca="1" si="19"/>
        <v>0</v>
      </c>
      <c r="Y1198" s="276"/>
      <c r="Z1198" s="276"/>
      <c r="AB1198" s="278" t="str">
        <f t="shared" si="2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8"/>
        <v/>
      </c>
      <c r="T1199" s="225" t="str">
        <f ca="1">IF(B1199="","",IF(ISERROR(MATCH($J1199,SorP!$B$1:$B$6230,0)),"",INDIRECT("'SorP'!$A$"&amp;MATCH($J1199,SorP!$B$1:$B$6230,0))))</f>
        <v/>
      </c>
      <c r="U1199" s="241"/>
      <c r="V1199" s="275" t="e">
        <f>IF(C1199="",NA(),MATCH($B1199&amp;$C1199,'Smelter Look-up'!$J:$J,0))</f>
        <v>#N/A</v>
      </c>
      <c r="W1199" s="276"/>
      <c r="X1199" s="276">
        <f t="shared" ca="1" si="19"/>
        <v>0</v>
      </c>
      <c r="Y1199" s="276"/>
      <c r="Z1199" s="276"/>
      <c r="AB1199" s="278" t="str">
        <f t="shared" si="2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8"/>
        <v/>
      </c>
      <c r="T1200" s="225" t="str">
        <f ca="1">IF(B1200="","",IF(ISERROR(MATCH($J1200,SorP!$B$1:$B$6230,0)),"",INDIRECT("'SorP'!$A$"&amp;MATCH($J1200,SorP!$B$1:$B$6230,0))))</f>
        <v/>
      </c>
      <c r="U1200" s="241"/>
      <c r="V1200" s="275" t="e">
        <f>IF(C1200="",NA(),MATCH($B1200&amp;$C1200,'Smelter Look-up'!$J:$J,0))</f>
        <v>#N/A</v>
      </c>
      <c r="W1200" s="276"/>
      <c r="X1200" s="276">
        <f t="shared" ca="1" si="19"/>
        <v>0</v>
      </c>
      <c r="Y1200" s="276"/>
      <c r="Z1200" s="276"/>
      <c r="AB1200" s="278" t="str">
        <f t="shared" si="2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8"/>
        <v/>
      </c>
      <c r="T1201" s="225" t="str">
        <f ca="1">IF(B1201="","",IF(ISERROR(MATCH($J1201,SorP!$B$1:$B$6230,0)),"",INDIRECT("'SorP'!$A$"&amp;MATCH($J1201,SorP!$B$1:$B$6230,0))))</f>
        <v/>
      </c>
      <c r="U1201" s="241"/>
      <c r="V1201" s="275" t="e">
        <f>IF(C1201="",NA(),MATCH($B1201&amp;$C1201,'Smelter Look-up'!$J:$J,0))</f>
        <v>#N/A</v>
      </c>
      <c r="W1201" s="276"/>
      <c r="X1201" s="276">
        <f t="shared" ca="1" si="19"/>
        <v>0</v>
      </c>
      <c r="Y1201" s="276"/>
      <c r="Z1201" s="276"/>
      <c r="AB1201" s="278" t="str">
        <f t="shared" si="2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8"/>
        <v/>
      </c>
      <c r="T1202" s="225" t="str">
        <f ca="1">IF(B1202="","",IF(ISERROR(MATCH($J1202,SorP!$B$1:$B$6230,0)),"",INDIRECT("'SorP'!$A$"&amp;MATCH($J1202,SorP!$B$1:$B$6230,0))))</f>
        <v/>
      </c>
      <c r="U1202" s="241"/>
      <c r="V1202" s="275" t="e">
        <f>IF(C1202="",NA(),MATCH($B1202&amp;$C1202,'Smelter Look-up'!$J:$J,0))</f>
        <v>#N/A</v>
      </c>
      <c r="W1202" s="276"/>
      <c r="X1202" s="276">
        <f t="shared" ca="1" si="19"/>
        <v>0</v>
      </c>
      <c r="Y1202" s="276"/>
      <c r="Z1202" s="276"/>
      <c r="AB1202" s="278" t="str">
        <f t="shared" si="2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8"/>
        <v/>
      </c>
      <c r="T1203" s="225" t="str">
        <f ca="1">IF(B1203="","",IF(ISERROR(MATCH($J1203,SorP!$B$1:$B$6230,0)),"",INDIRECT("'SorP'!$A$"&amp;MATCH($J1203,SorP!$B$1:$B$6230,0))))</f>
        <v/>
      </c>
      <c r="U1203" s="241"/>
      <c r="V1203" s="275" t="e">
        <f>IF(C1203="",NA(),MATCH($B1203&amp;$C1203,'Smelter Look-up'!$J:$J,0))</f>
        <v>#N/A</v>
      </c>
      <c r="W1203" s="276"/>
      <c r="X1203" s="276">
        <f t="shared" ca="1" si="19"/>
        <v>0</v>
      </c>
      <c r="Y1203" s="276"/>
      <c r="Z1203" s="276"/>
      <c r="AB1203" s="278" t="str">
        <f t="shared" si="2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8"/>
        <v/>
      </c>
      <c r="T1204" s="225" t="str">
        <f ca="1">IF(B1204="","",IF(ISERROR(MATCH($J1204,SorP!$B$1:$B$6230,0)),"",INDIRECT("'SorP'!$A$"&amp;MATCH($J1204,SorP!$B$1:$B$6230,0))))</f>
        <v/>
      </c>
      <c r="U1204" s="241"/>
      <c r="V1204" s="275" t="e">
        <f>IF(C1204="",NA(),MATCH($B1204&amp;$C1204,'Smelter Look-up'!$J:$J,0))</f>
        <v>#N/A</v>
      </c>
      <c r="W1204" s="276"/>
      <c r="X1204" s="276">
        <f t="shared" ca="1" si="19"/>
        <v>0</v>
      </c>
      <c r="Y1204" s="276"/>
      <c r="Z1204" s="276"/>
      <c r="AB1204" s="278" t="str">
        <f t="shared" si="2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8"/>
        <v/>
      </c>
      <c r="T1205" s="225" t="str">
        <f ca="1">IF(B1205="","",IF(ISERROR(MATCH($J1205,SorP!$B$1:$B$6230,0)),"",INDIRECT("'SorP'!$A$"&amp;MATCH($J1205,SorP!$B$1:$B$6230,0))))</f>
        <v/>
      </c>
      <c r="U1205" s="241"/>
      <c r="V1205" s="275" t="e">
        <f>IF(C1205="",NA(),MATCH($B1205&amp;$C1205,'Smelter Look-up'!$J:$J,0))</f>
        <v>#N/A</v>
      </c>
      <c r="W1205" s="276"/>
      <c r="X1205" s="276">
        <f t="shared" ca="1" si="19"/>
        <v>0</v>
      </c>
      <c r="Y1205" s="276"/>
      <c r="Z1205" s="276"/>
      <c r="AB1205" s="278" t="str">
        <f t="shared" si="2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8"/>
        <v/>
      </c>
      <c r="T1206" s="225" t="str">
        <f ca="1">IF(B1206="","",IF(ISERROR(MATCH($J1206,SorP!$B$1:$B$6230,0)),"",INDIRECT("'SorP'!$A$"&amp;MATCH($J1206,SorP!$B$1:$B$6230,0))))</f>
        <v/>
      </c>
      <c r="U1206" s="241"/>
      <c r="V1206" s="275" t="e">
        <f>IF(C1206="",NA(),MATCH($B1206&amp;$C1206,'Smelter Look-up'!$J:$J,0))</f>
        <v>#N/A</v>
      </c>
      <c r="W1206" s="276"/>
      <c r="X1206" s="276">
        <f t="shared" ca="1" si="19"/>
        <v>0</v>
      </c>
      <c r="Y1206" s="276"/>
      <c r="Z1206" s="276"/>
      <c r="AB1206" s="278" t="str">
        <f t="shared" si="2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8"/>
        <v/>
      </c>
      <c r="T1207" s="225" t="str">
        <f ca="1">IF(B1207="","",IF(ISERROR(MATCH($J1207,SorP!$B$1:$B$6230,0)),"",INDIRECT("'SorP'!$A$"&amp;MATCH($J1207,SorP!$B$1:$B$6230,0))))</f>
        <v/>
      </c>
      <c r="U1207" s="241"/>
      <c r="V1207" s="275" t="e">
        <f>IF(C1207="",NA(),MATCH($B1207&amp;$C1207,'Smelter Look-up'!$J:$J,0))</f>
        <v>#N/A</v>
      </c>
      <c r="W1207" s="276"/>
      <c r="X1207" s="276">
        <f t="shared" ca="1" si="19"/>
        <v>0</v>
      </c>
      <c r="Y1207" s="276"/>
      <c r="Z1207" s="276"/>
      <c r="AB1207" s="278" t="str">
        <f t="shared" si="2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8"/>
        <v/>
      </c>
      <c r="T1208" s="225" t="str">
        <f ca="1">IF(B1208="","",IF(ISERROR(MATCH($J1208,SorP!$B$1:$B$6230,0)),"",INDIRECT("'SorP'!$A$"&amp;MATCH($J1208,SorP!$B$1:$B$6230,0))))</f>
        <v/>
      </c>
      <c r="U1208" s="241"/>
      <c r="V1208" s="275" t="e">
        <f>IF(C1208="",NA(),MATCH($B1208&amp;$C1208,'Smelter Look-up'!$J:$J,0))</f>
        <v>#N/A</v>
      </c>
      <c r="W1208" s="276"/>
      <c r="X1208" s="276">
        <f t="shared" ca="1" si="19"/>
        <v>0</v>
      </c>
      <c r="Y1208" s="276"/>
      <c r="Z1208" s="276"/>
      <c r="AB1208" s="278" t="str">
        <f t="shared" si="2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8"/>
        <v/>
      </c>
      <c r="T1209" s="225" t="str">
        <f ca="1">IF(B1209="","",IF(ISERROR(MATCH($J1209,SorP!$B$1:$B$6230,0)),"",INDIRECT("'SorP'!$A$"&amp;MATCH($J1209,SorP!$B$1:$B$6230,0))))</f>
        <v/>
      </c>
      <c r="U1209" s="241"/>
      <c r="V1209" s="275" t="e">
        <f>IF(C1209="",NA(),MATCH($B1209&amp;$C1209,'Smelter Look-up'!$J:$J,0))</f>
        <v>#N/A</v>
      </c>
      <c r="W1209" s="276"/>
      <c r="X1209" s="276">
        <f t="shared" ca="1" si="19"/>
        <v>0</v>
      </c>
      <c r="Y1209" s="276"/>
      <c r="Z1209" s="276"/>
      <c r="AB1209" s="278" t="str">
        <f t="shared" si="2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8"/>
        <v/>
      </c>
      <c r="T1210" s="225" t="str">
        <f ca="1">IF(B1210="","",IF(ISERROR(MATCH($J1210,SorP!$B$1:$B$6230,0)),"",INDIRECT("'SorP'!$A$"&amp;MATCH($J1210,SorP!$B$1:$B$6230,0))))</f>
        <v/>
      </c>
      <c r="U1210" s="241"/>
      <c r="V1210" s="275" t="e">
        <f>IF(C1210="",NA(),MATCH($B1210&amp;$C1210,'Smelter Look-up'!$J:$J,0))</f>
        <v>#N/A</v>
      </c>
      <c r="W1210" s="276"/>
      <c r="X1210" s="276">
        <f t="shared" ca="1" si="19"/>
        <v>0</v>
      </c>
      <c r="Y1210" s="276"/>
      <c r="Z1210" s="276"/>
      <c r="AB1210" s="278" t="str">
        <f t="shared" si="2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2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22">IF(AND(C1211="Smelter not listed",OR(LEN(D1211)=0,LEN(E1211)=0)),1,0)</f>
        <v>0</v>
      </c>
      <c r="Y1211" s="276"/>
      <c r="Z1211" s="276"/>
      <c r="AB1211" s="278" t="str">
        <f t="shared" ref="AB1211" si="2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2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25">IF(AND(C1212="Smelter not listed",OR(LEN(D1212)=0,LEN(E1212)=0)),1,0)</f>
        <v>0</v>
      </c>
      <c r="Y1212" s="276"/>
      <c r="Z1212" s="276"/>
      <c r="AB1212" s="278" t="str">
        <f t="shared" ref="AB1212:AB1243" si="2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24"/>
        <v/>
      </c>
      <c r="T1213" s="225" t="str">
        <f ca="1">IF(B1213="","",IF(ISERROR(MATCH($J1213,SorP!$B$1:$B$6230,0)),"",INDIRECT("'SorP'!$A$"&amp;MATCH($J1213,SorP!$B$1:$B$6230,0))))</f>
        <v/>
      </c>
      <c r="U1213" s="241"/>
      <c r="V1213" s="275" t="e">
        <f>IF(C1213="",NA(),MATCH($B1213&amp;$C1213,'Smelter Look-up'!$J:$J,0))</f>
        <v>#N/A</v>
      </c>
      <c r="W1213" s="276"/>
      <c r="X1213" s="276">
        <f t="shared" ca="1" si="25"/>
        <v>0</v>
      </c>
      <c r="Y1213" s="276"/>
      <c r="Z1213" s="276"/>
      <c r="AB1213" s="278" t="str">
        <f t="shared" si="2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24"/>
        <v/>
      </c>
      <c r="T1214" s="225" t="str">
        <f ca="1">IF(B1214="","",IF(ISERROR(MATCH($J1214,SorP!$B$1:$B$6230,0)),"",INDIRECT("'SorP'!$A$"&amp;MATCH($J1214,SorP!$B$1:$B$6230,0))))</f>
        <v/>
      </c>
      <c r="U1214" s="241"/>
      <c r="V1214" s="275" t="e">
        <f>IF(C1214="",NA(),MATCH($B1214&amp;$C1214,'Smelter Look-up'!$J:$J,0))</f>
        <v>#N/A</v>
      </c>
      <c r="W1214" s="276"/>
      <c r="X1214" s="276">
        <f t="shared" ca="1" si="25"/>
        <v>0</v>
      </c>
      <c r="Y1214" s="276"/>
      <c r="Z1214" s="276"/>
      <c r="AB1214" s="278" t="str">
        <f t="shared" si="2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24"/>
        <v/>
      </c>
      <c r="T1215" s="225" t="str">
        <f ca="1">IF(B1215="","",IF(ISERROR(MATCH($J1215,SorP!$B$1:$B$6230,0)),"",INDIRECT("'SorP'!$A$"&amp;MATCH($J1215,SorP!$B$1:$B$6230,0))))</f>
        <v/>
      </c>
      <c r="U1215" s="241"/>
      <c r="V1215" s="275" t="e">
        <f>IF(C1215="",NA(),MATCH($B1215&amp;$C1215,'Smelter Look-up'!$J:$J,0))</f>
        <v>#N/A</v>
      </c>
      <c r="W1215" s="276"/>
      <c r="X1215" s="276">
        <f t="shared" ca="1" si="25"/>
        <v>0</v>
      </c>
      <c r="Y1215" s="276"/>
      <c r="Z1215" s="276"/>
      <c r="AB1215" s="278" t="str">
        <f t="shared" si="2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24"/>
        <v/>
      </c>
      <c r="T1216" s="225" t="str">
        <f ca="1">IF(B1216="","",IF(ISERROR(MATCH($J1216,SorP!$B$1:$B$6230,0)),"",INDIRECT("'SorP'!$A$"&amp;MATCH($J1216,SorP!$B$1:$B$6230,0))))</f>
        <v/>
      </c>
      <c r="U1216" s="241"/>
      <c r="V1216" s="275" t="e">
        <f>IF(C1216="",NA(),MATCH($B1216&amp;$C1216,'Smelter Look-up'!$J:$J,0))</f>
        <v>#N/A</v>
      </c>
      <c r="W1216" s="276"/>
      <c r="X1216" s="276">
        <f t="shared" ca="1" si="25"/>
        <v>0</v>
      </c>
      <c r="Y1216" s="276"/>
      <c r="Z1216" s="276"/>
      <c r="AB1216" s="278" t="str">
        <f t="shared" si="2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24"/>
        <v/>
      </c>
      <c r="T1217" s="225" t="str">
        <f ca="1">IF(B1217="","",IF(ISERROR(MATCH($J1217,SorP!$B$1:$B$6230,0)),"",INDIRECT("'SorP'!$A$"&amp;MATCH($J1217,SorP!$B$1:$B$6230,0))))</f>
        <v/>
      </c>
      <c r="U1217" s="241"/>
      <c r="V1217" s="275" t="e">
        <f>IF(C1217="",NA(),MATCH($B1217&amp;$C1217,'Smelter Look-up'!$J:$J,0))</f>
        <v>#N/A</v>
      </c>
      <c r="W1217" s="276"/>
      <c r="X1217" s="276">
        <f t="shared" ca="1" si="25"/>
        <v>0</v>
      </c>
      <c r="Y1217" s="276"/>
      <c r="Z1217" s="276"/>
      <c r="AB1217" s="278" t="str">
        <f t="shared" si="2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24"/>
        <v/>
      </c>
      <c r="T1218" s="225" t="str">
        <f ca="1">IF(B1218="","",IF(ISERROR(MATCH($J1218,SorP!$B$1:$B$6230,0)),"",INDIRECT("'SorP'!$A$"&amp;MATCH($J1218,SorP!$B$1:$B$6230,0))))</f>
        <v/>
      </c>
      <c r="U1218" s="241"/>
      <c r="V1218" s="275" t="e">
        <f>IF(C1218="",NA(),MATCH($B1218&amp;$C1218,'Smelter Look-up'!$J:$J,0))</f>
        <v>#N/A</v>
      </c>
      <c r="W1218" s="276"/>
      <c r="X1218" s="276">
        <f t="shared" ca="1" si="25"/>
        <v>0</v>
      </c>
      <c r="Y1218" s="276"/>
      <c r="Z1218" s="276"/>
      <c r="AB1218" s="278" t="str">
        <f t="shared" si="2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24"/>
        <v/>
      </c>
      <c r="T1219" s="225" t="str">
        <f ca="1">IF(B1219="","",IF(ISERROR(MATCH($J1219,SorP!$B$1:$B$6230,0)),"",INDIRECT("'SorP'!$A$"&amp;MATCH($J1219,SorP!$B$1:$B$6230,0))))</f>
        <v/>
      </c>
      <c r="U1219" s="241"/>
      <c r="V1219" s="275" t="e">
        <f>IF(C1219="",NA(),MATCH($B1219&amp;$C1219,'Smelter Look-up'!$J:$J,0))</f>
        <v>#N/A</v>
      </c>
      <c r="W1219" s="276"/>
      <c r="X1219" s="276">
        <f t="shared" ca="1" si="25"/>
        <v>0</v>
      </c>
      <c r="Y1219" s="276"/>
      <c r="Z1219" s="276"/>
      <c r="AB1219" s="278" t="str">
        <f t="shared" si="2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24"/>
        <v/>
      </c>
      <c r="T1220" s="225" t="str">
        <f ca="1">IF(B1220="","",IF(ISERROR(MATCH($J1220,SorP!$B$1:$B$6230,0)),"",INDIRECT("'SorP'!$A$"&amp;MATCH($J1220,SorP!$B$1:$B$6230,0))))</f>
        <v/>
      </c>
      <c r="U1220" s="241"/>
      <c r="V1220" s="275" t="e">
        <f>IF(C1220="",NA(),MATCH($B1220&amp;$C1220,'Smelter Look-up'!$J:$J,0))</f>
        <v>#N/A</v>
      </c>
      <c r="W1220" s="276"/>
      <c r="X1220" s="276">
        <f t="shared" ca="1" si="25"/>
        <v>0</v>
      </c>
      <c r="Y1220" s="276"/>
      <c r="Z1220" s="276"/>
      <c r="AB1220" s="278" t="str">
        <f t="shared" si="2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24"/>
        <v/>
      </c>
      <c r="T1221" s="225" t="str">
        <f ca="1">IF(B1221="","",IF(ISERROR(MATCH($J1221,SorP!$B$1:$B$6230,0)),"",INDIRECT("'SorP'!$A$"&amp;MATCH($J1221,SorP!$B$1:$B$6230,0))))</f>
        <v/>
      </c>
      <c r="U1221" s="241"/>
      <c r="V1221" s="275" t="e">
        <f>IF(C1221="",NA(),MATCH($B1221&amp;$C1221,'Smelter Look-up'!$J:$J,0))</f>
        <v>#N/A</v>
      </c>
      <c r="W1221" s="276"/>
      <c r="X1221" s="276">
        <f t="shared" ca="1" si="25"/>
        <v>0</v>
      </c>
      <c r="Y1221" s="276"/>
      <c r="Z1221" s="276"/>
      <c r="AB1221" s="278" t="str">
        <f t="shared" si="2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24"/>
        <v/>
      </c>
      <c r="T1222" s="225" t="str">
        <f ca="1">IF(B1222="","",IF(ISERROR(MATCH($J1222,SorP!$B$1:$B$6230,0)),"",INDIRECT("'SorP'!$A$"&amp;MATCH($J1222,SorP!$B$1:$B$6230,0))))</f>
        <v/>
      </c>
      <c r="U1222" s="241"/>
      <c r="V1222" s="275" t="e">
        <f>IF(C1222="",NA(),MATCH($B1222&amp;$C1222,'Smelter Look-up'!$J:$J,0))</f>
        <v>#N/A</v>
      </c>
      <c r="W1222" s="276"/>
      <c r="X1222" s="276">
        <f t="shared" ca="1" si="25"/>
        <v>0</v>
      </c>
      <c r="Y1222" s="276"/>
      <c r="Z1222" s="276"/>
      <c r="AB1222" s="278" t="str">
        <f t="shared" si="2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24"/>
        <v/>
      </c>
      <c r="T1223" s="225" t="str">
        <f ca="1">IF(B1223="","",IF(ISERROR(MATCH($J1223,SorP!$B$1:$B$6230,0)),"",INDIRECT("'SorP'!$A$"&amp;MATCH($J1223,SorP!$B$1:$B$6230,0))))</f>
        <v/>
      </c>
      <c r="U1223" s="241"/>
      <c r="V1223" s="275" t="e">
        <f>IF(C1223="",NA(),MATCH($B1223&amp;$C1223,'Smelter Look-up'!$J:$J,0))</f>
        <v>#N/A</v>
      </c>
      <c r="W1223" s="276"/>
      <c r="X1223" s="276">
        <f t="shared" ca="1" si="25"/>
        <v>0</v>
      </c>
      <c r="Y1223" s="276"/>
      <c r="Z1223" s="276"/>
      <c r="AB1223" s="278" t="str">
        <f t="shared" si="2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24"/>
        <v/>
      </c>
      <c r="T1224" s="225" t="str">
        <f ca="1">IF(B1224="","",IF(ISERROR(MATCH($J1224,SorP!$B$1:$B$6230,0)),"",INDIRECT("'SorP'!$A$"&amp;MATCH($J1224,SorP!$B$1:$B$6230,0))))</f>
        <v/>
      </c>
      <c r="U1224" s="241"/>
      <c r="V1224" s="275" t="e">
        <f>IF(C1224="",NA(),MATCH($B1224&amp;$C1224,'Smelter Look-up'!$J:$J,0))</f>
        <v>#N/A</v>
      </c>
      <c r="W1224" s="276"/>
      <c r="X1224" s="276">
        <f t="shared" ca="1" si="25"/>
        <v>0</v>
      </c>
      <c r="Y1224" s="276"/>
      <c r="Z1224" s="276"/>
      <c r="AB1224" s="278" t="str">
        <f t="shared" si="2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24"/>
        <v/>
      </c>
      <c r="T1225" s="225" t="str">
        <f ca="1">IF(B1225="","",IF(ISERROR(MATCH($J1225,SorP!$B$1:$B$6230,0)),"",INDIRECT("'SorP'!$A$"&amp;MATCH($J1225,SorP!$B$1:$B$6230,0))))</f>
        <v/>
      </c>
      <c r="U1225" s="241"/>
      <c r="V1225" s="275" t="e">
        <f>IF(C1225="",NA(),MATCH($B1225&amp;$C1225,'Smelter Look-up'!$J:$J,0))</f>
        <v>#N/A</v>
      </c>
      <c r="W1225" s="276"/>
      <c r="X1225" s="276">
        <f t="shared" ca="1" si="25"/>
        <v>0</v>
      </c>
      <c r="Y1225" s="276"/>
      <c r="Z1225" s="276"/>
      <c r="AB1225" s="278" t="str">
        <f t="shared" si="2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24"/>
        <v/>
      </c>
      <c r="T1226" s="225" t="str">
        <f ca="1">IF(B1226="","",IF(ISERROR(MATCH($J1226,SorP!$B$1:$B$6230,0)),"",INDIRECT("'SorP'!$A$"&amp;MATCH($J1226,SorP!$B$1:$B$6230,0))))</f>
        <v/>
      </c>
      <c r="U1226" s="241"/>
      <c r="V1226" s="275" t="e">
        <f>IF(C1226="",NA(),MATCH($B1226&amp;$C1226,'Smelter Look-up'!$J:$J,0))</f>
        <v>#N/A</v>
      </c>
      <c r="W1226" s="276"/>
      <c r="X1226" s="276">
        <f t="shared" ca="1" si="25"/>
        <v>0</v>
      </c>
      <c r="Y1226" s="276"/>
      <c r="Z1226" s="276"/>
      <c r="AB1226" s="278" t="str">
        <f t="shared" si="2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24"/>
        <v/>
      </c>
      <c r="T1227" s="225" t="str">
        <f ca="1">IF(B1227="","",IF(ISERROR(MATCH($J1227,SorP!$B$1:$B$6230,0)),"",INDIRECT("'SorP'!$A$"&amp;MATCH($J1227,SorP!$B$1:$B$6230,0))))</f>
        <v/>
      </c>
      <c r="U1227" s="241"/>
      <c r="V1227" s="275" t="e">
        <f>IF(C1227="",NA(),MATCH($B1227&amp;$C1227,'Smelter Look-up'!$J:$J,0))</f>
        <v>#N/A</v>
      </c>
      <c r="W1227" s="276"/>
      <c r="X1227" s="276">
        <f t="shared" ca="1" si="25"/>
        <v>0</v>
      </c>
      <c r="Y1227" s="276"/>
      <c r="Z1227" s="276"/>
      <c r="AB1227" s="278" t="str">
        <f t="shared" si="2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24"/>
        <v/>
      </c>
      <c r="T1228" s="225" t="str">
        <f ca="1">IF(B1228="","",IF(ISERROR(MATCH($J1228,SorP!$B$1:$B$6230,0)),"",INDIRECT("'SorP'!$A$"&amp;MATCH($J1228,SorP!$B$1:$B$6230,0))))</f>
        <v/>
      </c>
      <c r="U1228" s="241"/>
      <c r="V1228" s="275" t="e">
        <f>IF(C1228="",NA(),MATCH($B1228&amp;$C1228,'Smelter Look-up'!$J:$J,0))</f>
        <v>#N/A</v>
      </c>
      <c r="W1228" s="276"/>
      <c r="X1228" s="276">
        <f t="shared" ca="1" si="25"/>
        <v>0</v>
      </c>
      <c r="Y1228" s="276"/>
      <c r="Z1228" s="276"/>
      <c r="AB1228" s="278" t="str">
        <f t="shared" si="2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24"/>
        <v/>
      </c>
      <c r="T1229" s="225" t="str">
        <f ca="1">IF(B1229="","",IF(ISERROR(MATCH($J1229,SorP!$B$1:$B$6230,0)),"",INDIRECT("'SorP'!$A$"&amp;MATCH($J1229,SorP!$B$1:$B$6230,0))))</f>
        <v/>
      </c>
      <c r="U1229" s="241"/>
      <c r="V1229" s="275" t="e">
        <f>IF(C1229="",NA(),MATCH($B1229&amp;$C1229,'Smelter Look-up'!$J:$J,0))</f>
        <v>#N/A</v>
      </c>
      <c r="W1229" s="276"/>
      <c r="X1229" s="276">
        <f t="shared" ca="1" si="25"/>
        <v>0</v>
      </c>
      <c r="Y1229" s="276"/>
      <c r="Z1229" s="276"/>
      <c r="AB1229" s="278" t="str">
        <f t="shared" si="2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24"/>
        <v/>
      </c>
      <c r="T1230" s="225" t="str">
        <f ca="1">IF(B1230="","",IF(ISERROR(MATCH($J1230,SorP!$B$1:$B$6230,0)),"",INDIRECT("'SorP'!$A$"&amp;MATCH($J1230,SorP!$B$1:$B$6230,0))))</f>
        <v/>
      </c>
      <c r="U1230" s="241"/>
      <c r="V1230" s="275" t="e">
        <f>IF(C1230="",NA(),MATCH($B1230&amp;$C1230,'Smelter Look-up'!$J:$J,0))</f>
        <v>#N/A</v>
      </c>
      <c r="W1230" s="276"/>
      <c r="X1230" s="276">
        <f t="shared" ca="1" si="25"/>
        <v>0</v>
      </c>
      <c r="Y1230" s="276"/>
      <c r="Z1230" s="276"/>
      <c r="AB1230" s="278" t="str">
        <f t="shared" si="2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24"/>
        <v/>
      </c>
      <c r="T1231" s="225" t="str">
        <f ca="1">IF(B1231="","",IF(ISERROR(MATCH($J1231,SorP!$B$1:$B$6230,0)),"",INDIRECT("'SorP'!$A$"&amp;MATCH($J1231,SorP!$B$1:$B$6230,0))))</f>
        <v/>
      </c>
      <c r="U1231" s="241"/>
      <c r="V1231" s="275" t="e">
        <f>IF(C1231="",NA(),MATCH($B1231&amp;$C1231,'Smelter Look-up'!$J:$J,0))</f>
        <v>#N/A</v>
      </c>
      <c r="W1231" s="276"/>
      <c r="X1231" s="276">
        <f t="shared" ca="1" si="25"/>
        <v>0</v>
      </c>
      <c r="Y1231" s="276"/>
      <c r="Z1231" s="276"/>
      <c r="AB1231" s="278" t="str">
        <f t="shared" si="2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24"/>
        <v/>
      </c>
      <c r="T1232" s="225" t="str">
        <f ca="1">IF(B1232="","",IF(ISERROR(MATCH($J1232,SorP!$B$1:$B$6230,0)),"",INDIRECT("'SorP'!$A$"&amp;MATCH($J1232,SorP!$B$1:$B$6230,0))))</f>
        <v/>
      </c>
      <c r="U1232" s="241"/>
      <c r="V1232" s="275" t="e">
        <f>IF(C1232="",NA(),MATCH($B1232&amp;$C1232,'Smelter Look-up'!$J:$J,0))</f>
        <v>#N/A</v>
      </c>
      <c r="W1232" s="276"/>
      <c r="X1232" s="276">
        <f t="shared" ca="1" si="25"/>
        <v>0</v>
      </c>
      <c r="Y1232" s="276"/>
      <c r="Z1232" s="276"/>
      <c r="AB1232" s="278" t="str">
        <f t="shared" si="2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24"/>
        <v/>
      </c>
      <c r="T1233" s="225" t="str">
        <f ca="1">IF(B1233="","",IF(ISERROR(MATCH($J1233,SorP!$B$1:$B$6230,0)),"",INDIRECT("'SorP'!$A$"&amp;MATCH($J1233,SorP!$B$1:$B$6230,0))))</f>
        <v/>
      </c>
      <c r="U1233" s="241"/>
      <c r="V1233" s="275" t="e">
        <f>IF(C1233="",NA(),MATCH($B1233&amp;$C1233,'Smelter Look-up'!$J:$J,0))</f>
        <v>#N/A</v>
      </c>
      <c r="W1233" s="276"/>
      <c r="X1233" s="276">
        <f t="shared" ca="1" si="25"/>
        <v>0</v>
      </c>
      <c r="Y1233" s="276"/>
      <c r="Z1233" s="276"/>
      <c r="AB1233" s="278" t="str">
        <f t="shared" si="2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24"/>
        <v/>
      </c>
      <c r="T1234" s="225" t="str">
        <f ca="1">IF(B1234="","",IF(ISERROR(MATCH($J1234,SorP!$B$1:$B$6230,0)),"",INDIRECT("'SorP'!$A$"&amp;MATCH($J1234,SorP!$B$1:$B$6230,0))))</f>
        <v/>
      </c>
      <c r="U1234" s="241"/>
      <c r="V1234" s="275" t="e">
        <f>IF(C1234="",NA(),MATCH($B1234&amp;$C1234,'Smelter Look-up'!$J:$J,0))</f>
        <v>#N/A</v>
      </c>
      <c r="W1234" s="276"/>
      <c r="X1234" s="276">
        <f t="shared" ca="1" si="25"/>
        <v>0</v>
      </c>
      <c r="Y1234" s="276"/>
      <c r="Z1234" s="276"/>
      <c r="AB1234" s="278" t="str">
        <f t="shared" si="2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24"/>
        <v/>
      </c>
      <c r="T1235" s="225" t="str">
        <f ca="1">IF(B1235="","",IF(ISERROR(MATCH($J1235,SorP!$B$1:$B$6230,0)),"",INDIRECT("'SorP'!$A$"&amp;MATCH($J1235,SorP!$B$1:$B$6230,0))))</f>
        <v/>
      </c>
      <c r="U1235" s="241"/>
      <c r="V1235" s="275" t="e">
        <f>IF(C1235="",NA(),MATCH($B1235&amp;$C1235,'Smelter Look-up'!$J:$J,0))</f>
        <v>#N/A</v>
      </c>
      <c r="W1235" s="276"/>
      <c r="X1235" s="276">
        <f t="shared" ca="1" si="25"/>
        <v>0</v>
      </c>
      <c r="Y1235" s="276"/>
      <c r="Z1235" s="276"/>
      <c r="AB1235" s="278" t="str">
        <f t="shared" si="2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24"/>
        <v/>
      </c>
      <c r="T1236" s="225" t="str">
        <f ca="1">IF(B1236="","",IF(ISERROR(MATCH($J1236,SorP!$B$1:$B$6230,0)),"",INDIRECT("'SorP'!$A$"&amp;MATCH($J1236,SorP!$B$1:$B$6230,0))))</f>
        <v/>
      </c>
      <c r="U1236" s="241"/>
      <c r="V1236" s="275" t="e">
        <f>IF(C1236="",NA(),MATCH($B1236&amp;$C1236,'Smelter Look-up'!$J:$J,0))</f>
        <v>#N/A</v>
      </c>
      <c r="W1236" s="276"/>
      <c r="X1236" s="276">
        <f t="shared" ca="1" si="25"/>
        <v>0</v>
      </c>
      <c r="Y1236" s="276"/>
      <c r="Z1236" s="276"/>
      <c r="AB1236" s="278" t="str">
        <f t="shared" si="2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24"/>
        <v/>
      </c>
      <c r="T1237" s="225" t="str">
        <f ca="1">IF(B1237="","",IF(ISERROR(MATCH($J1237,SorP!$B$1:$B$6230,0)),"",INDIRECT("'SorP'!$A$"&amp;MATCH($J1237,SorP!$B$1:$B$6230,0))))</f>
        <v/>
      </c>
      <c r="U1237" s="241"/>
      <c r="V1237" s="275" t="e">
        <f>IF(C1237="",NA(),MATCH($B1237&amp;$C1237,'Smelter Look-up'!$J:$J,0))</f>
        <v>#N/A</v>
      </c>
      <c r="W1237" s="276"/>
      <c r="X1237" s="276">
        <f t="shared" ca="1" si="25"/>
        <v>0</v>
      </c>
      <c r="Y1237" s="276"/>
      <c r="Z1237" s="276"/>
      <c r="AB1237" s="278" t="str">
        <f t="shared" si="2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24"/>
        <v/>
      </c>
      <c r="T1238" s="225" t="str">
        <f ca="1">IF(B1238="","",IF(ISERROR(MATCH($J1238,SorP!$B$1:$B$6230,0)),"",INDIRECT("'SorP'!$A$"&amp;MATCH($J1238,SorP!$B$1:$B$6230,0))))</f>
        <v/>
      </c>
      <c r="U1238" s="241"/>
      <c r="V1238" s="275" t="e">
        <f>IF(C1238="",NA(),MATCH($B1238&amp;$C1238,'Smelter Look-up'!$J:$J,0))</f>
        <v>#N/A</v>
      </c>
      <c r="W1238" s="276"/>
      <c r="X1238" s="276">
        <f t="shared" ca="1" si="25"/>
        <v>0</v>
      </c>
      <c r="Y1238" s="276"/>
      <c r="Z1238" s="276"/>
      <c r="AB1238" s="278" t="str">
        <f t="shared" si="2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24"/>
        <v/>
      </c>
      <c r="T1239" s="225" t="str">
        <f ca="1">IF(B1239="","",IF(ISERROR(MATCH($J1239,SorP!$B$1:$B$6230,0)),"",INDIRECT("'SorP'!$A$"&amp;MATCH($J1239,SorP!$B$1:$B$6230,0))))</f>
        <v/>
      </c>
      <c r="U1239" s="241"/>
      <c r="V1239" s="275" t="e">
        <f>IF(C1239="",NA(),MATCH($B1239&amp;$C1239,'Smelter Look-up'!$J:$J,0))</f>
        <v>#N/A</v>
      </c>
      <c r="W1239" s="276"/>
      <c r="X1239" s="276">
        <f t="shared" ca="1" si="25"/>
        <v>0</v>
      </c>
      <c r="Y1239" s="276"/>
      <c r="Z1239" s="276"/>
      <c r="AB1239" s="278" t="str">
        <f t="shared" si="2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24"/>
        <v/>
      </c>
      <c r="T1240" s="225" t="str">
        <f ca="1">IF(B1240="","",IF(ISERROR(MATCH($J1240,SorP!$B$1:$B$6230,0)),"",INDIRECT("'SorP'!$A$"&amp;MATCH($J1240,SorP!$B$1:$B$6230,0))))</f>
        <v/>
      </c>
      <c r="U1240" s="241"/>
      <c r="V1240" s="275" t="e">
        <f>IF(C1240="",NA(),MATCH($B1240&amp;$C1240,'Smelter Look-up'!$J:$J,0))</f>
        <v>#N/A</v>
      </c>
      <c r="W1240" s="276"/>
      <c r="X1240" s="276">
        <f t="shared" ca="1" si="25"/>
        <v>0</v>
      </c>
      <c r="Y1240" s="276"/>
      <c r="Z1240" s="276"/>
      <c r="AB1240" s="278" t="str">
        <f t="shared" si="2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24"/>
        <v/>
      </c>
      <c r="T1241" s="225" t="str">
        <f ca="1">IF(B1241="","",IF(ISERROR(MATCH($J1241,SorP!$B$1:$B$6230,0)),"",INDIRECT("'SorP'!$A$"&amp;MATCH($J1241,SorP!$B$1:$B$6230,0))))</f>
        <v/>
      </c>
      <c r="U1241" s="241"/>
      <c r="V1241" s="275" t="e">
        <f>IF(C1241="",NA(),MATCH($B1241&amp;$C1241,'Smelter Look-up'!$J:$J,0))</f>
        <v>#N/A</v>
      </c>
      <c r="W1241" s="276"/>
      <c r="X1241" s="276">
        <f t="shared" ca="1" si="25"/>
        <v>0</v>
      </c>
      <c r="Y1241" s="276"/>
      <c r="Z1241" s="276"/>
      <c r="AB1241" s="278" t="str">
        <f t="shared" si="2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24"/>
        <v/>
      </c>
      <c r="T1242" s="225" t="str">
        <f ca="1">IF(B1242="","",IF(ISERROR(MATCH($J1242,SorP!$B$1:$B$6230,0)),"",INDIRECT("'SorP'!$A$"&amp;MATCH($J1242,SorP!$B$1:$B$6230,0))))</f>
        <v/>
      </c>
      <c r="U1242" s="241"/>
      <c r="V1242" s="275" t="e">
        <f>IF(C1242="",NA(),MATCH($B1242&amp;$C1242,'Smelter Look-up'!$J:$J,0))</f>
        <v>#N/A</v>
      </c>
      <c r="W1242" s="276"/>
      <c r="X1242" s="276">
        <f t="shared" ca="1" si="25"/>
        <v>0</v>
      </c>
      <c r="Y1242" s="276"/>
      <c r="Z1242" s="276"/>
      <c r="AB1242" s="278" t="str">
        <f t="shared" si="2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24"/>
        <v/>
      </c>
      <c r="T1243" s="225" t="str">
        <f ca="1">IF(B1243="","",IF(ISERROR(MATCH($J1243,SorP!$B$1:$B$6230,0)),"",INDIRECT("'SorP'!$A$"&amp;MATCH($J1243,SorP!$B$1:$B$6230,0))))</f>
        <v/>
      </c>
      <c r="U1243" s="241"/>
      <c r="V1243" s="275" t="e">
        <f>IF(C1243="",NA(),MATCH($B1243&amp;$C1243,'Smelter Look-up'!$J:$J,0))</f>
        <v>#N/A</v>
      </c>
      <c r="W1243" s="276"/>
      <c r="X1243" s="276">
        <f t="shared" ca="1" si="25"/>
        <v>0</v>
      </c>
      <c r="Y1243" s="276"/>
      <c r="Z1243" s="276"/>
      <c r="AB1243" s="278" t="str">
        <f t="shared" si="2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2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28">IF(AND(C1244="Smelter not listed",OR(LEN(D1244)=0,LEN(E1244)=0)),1,0)</f>
        <v>0</v>
      </c>
      <c r="Y1244" s="276"/>
      <c r="Z1244" s="276"/>
      <c r="AB1244" s="278" t="str">
        <f t="shared" ref="AB1244:AB1274" si="2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27"/>
        <v/>
      </c>
      <c r="T1245" s="225" t="str">
        <f ca="1">IF(B1245="","",IF(ISERROR(MATCH($J1245,SorP!$B$1:$B$6230,0)),"",INDIRECT("'SorP'!$A$"&amp;MATCH($J1245,SorP!$B$1:$B$6230,0))))</f>
        <v/>
      </c>
      <c r="U1245" s="241"/>
      <c r="V1245" s="275" t="e">
        <f>IF(C1245="",NA(),MATCH($B1245&amp;$C1245,'Smelter Look-up'!$J:$J,0))</f>
        <v>#N/A</v>
      </c>
      <c r="W1245" s="276"/>
      <c r="X1245" s="276">
        <f t="shared" ca="1" si="28"/>
        <v>0</v>
      </c>
      <c r="Y1245" s="276"/>
      <c r="Z1245" s="276"/>
      <c r="AB1245" s="278" t="str">
        <f t="shared" si="2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27"/>
        <v/>
      </c>
      <c r="T1246" s="225" t="str">
        <f ca="1">IF(B1246="","",IF(ISERROR(MATCH($J1246,SorP!$B$1:$B$6230,0)),"",INDIRECT("'SorP'!$A$"&amp;MATCH($J1246,SorP!$B$1:$B$6230,0))))</f>
        <v/>
      </c>
      <c r="U1246" s="241"/>
      <c r="V1246" s="275" t="e">
        <f>IF(C1246="",NA(),MATCH($B1246&amp;$C1246,'Smelter Look-up'!$J:$J,0))</f>
        <v>#N/A</v>
      </c>
      <c r="W1246" s="276"/>
      <c r="X1246" s="276">
        <f t="shared" ca="1" si="28"/>
        <v>0</v>
      </c>
      <c r="Y1246" s="276"/>
      <c r="Z1246" s="276"/>
      <c r="AB1246" s="278" t="str">
        <f t="shared" si="2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27"/>
        <v/>
      </c>
      <c r="T1247" s="225" t="str">
        <f ca="1">IF(B1247="","",IF(ISERROR(MATCH($J1247,SorP!$B$1:$B$6230,0)),"",INDIRECT("'SorP'!$A$"&amp;MATCH($J1247,SorP!$B$1:$B$6230,0))))</f>
        <v/>
      </c>
      <c r="U1247" s="241"/>
      <c r="V1247" s="275" t="e">
        <f>IF(C1247="",NA(),MATCH($B1247&amp;$C1247,'Smelter Look-up'!$J:$J,0))</f>
        <v>#N/A</v>
      </c>
      <c r="W1247" s="276"/>
      <c r="X1247" s="276">
        <f t="shared" ca="1" si="28"/>
        <v>0</v>
      </c>
      <c r="Y1247" s="276"/>
      <c r="Z1247" s="276"/>
      <c r="AB1247" s="278" t="str">
        <f t="shared" si="2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27"/>
        <v/>
      </c>
      <c r="T1248" s="225" t="str">
        <f ca="1">IF(B1248="","",IF(ISERROR(MATCH($J1248,SorP!$B$1:$B$6230,0)),"",INDIRECT("'SorP'!$A$"&amp;MATCH($J1248,SorP!$B$1:$B$6230,0))))</f>
        <v/>
      </c>
      <c r="U1248" s="241"/>
      <c r="V1248" s="275" t="e">
        <f>IF(C1248="",NA(),MATCH($B1248&amp;$C1248,'Smelter Look-up'!$J:$J,0))</f>
        <v>#N/A</v>
      </c>
      <c r="W1248" s="276"/>
      <c r="X1248" s="276">
        <f t="shared" ca="1" si="28"/>
        <v>0</v>
      </c>
      <c r="Y1248" s="276"/>
      <c r="Z1248" s="276"/>
      <c r="AB1248" s="278" t="str">
        <f t="shared" si="2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27"/>
        <v/>
      </c>
      <c r="T1249" s="225" t="str">
        <f ca="1">IF(B1249="","",IF(ISERROR(MATCH($J1249,SorP!$B$1:$B$6230,0)),"",INDIRECT("'SorP'!$A$"&amp;MATCH($J1249,SorP!$B$1:$B$6230,0))))</f>
        <v/>
      </c>
      <c r="U1249" s="241"/>
      <c r="V1249" s="275" t="e">
        <f>IF(C1249="",NA(),MATCH($B1249&amp;$C1249,'Smelter Look-up'!$J:$J,0))</f>
        <v>#N/A</v>
      </c>
      <c r="W1249" s="276"/>
      <c r="X1249" s="276">
        <f t="shared" ca="1" si="28"/>
        <v>0</v>
      </c>
      <c r="Y1249" s="276"/>
      <c r="Z1249" s="276"/>
      <c r="AB1249" s="278" t="str">
        <f t="shared" si="2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27"/>
        <v/>
      </c>
      <c r="T1250" s="225" t="str">
        <f ca="1">IF(B1250="","",IF(ISERROR(MATCH($J1250,SorP!$B$1:$B$6230,0)),"",INDIRECT("'SorP'!$A$"&amp;MATCH($J1250,SorP!$B$1:$B$6230,0))))</f>
        <v/>
      </c>
      <c r="U1250" s="241"/>
      <c r="V1250" s="275" t="e">
        <f>IF(C1250="",NA(),MATCH($B1250&amp;$C1250,'Smelter Look-up'!$J:$J,0))</f>
        <v>#N/A</v>
      </c>
      <c r="W1250" s="276"/>
      <c r="X1250" s="276">
        <f t="shared" ca="1" si="28"/>
        <v>0</v>
      </c>
      <c r="Y1250" s="276"/>
      <c r="Z1250" s="276"/>
      <c r="AB1250" s="278" t="str">
        <f t="shared" si="2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27"/>
        <v/>
      </c>
      <c r="T1251" s="225" t="str">
        <f ca="1">IF(B1251="","",IF(ISERROR(MATCH($J1251,SorP!$B$1:$B$6230,0)),"",INDIRECT("'SorP'!$A$"&amp;MATCH($J1251,SorP!$B$1:$B$6230,0))))</f>
        <v/>
      </c>
      <c r="U1251" s="241"/>
      <c r="V1251" s="275" t="e">
        <f>IF(C1251="",NA(),MATCH($B1251&amp;$C1251,'Smelter Look-up'!$J:$J,0))</f>
        <v>#N/A</v>
      </c>
      <c r="W1251" s="276"/>
      <c r="X1251" s="276">
        <f t="shared" ca="1" si="28"/>
        <v>0</v>
      </c>
      <c r="Y1251" s="276"/>
      <c r="Z1251" s="276"/>
      <c r="AB1251" s="278" t="str">
        <f t="shared" si="2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27"/>
        <v/>
      </c>
      <c r="T1252" s="225" t="str">
        <f ca="1">IF(B1252="","",IF(ISERROR(MATCH($J1252,SorP!$B$1:$B$6230,0)),"",INDIRECT("'SorP'!$A$"&amp;MATCH($J1252,SorP!$B$1:$B$6230,0))))</f>
        <v/>
      </c>
      <c r="U1252" s="241"/>
      <c r="V1252" s="275" t="e">
        <f>IF(C1252="",NA(),MATCH($B1252&amp;$C1252,'Smelter Look-up'!$J:$J,0))</f>
        <v>#N/A</v>
      </c>
      <c r="W1252" s="276"/>
      <c r="X1252" s="276">
        <f t="shared" ca="1" si="28"/>
        <v>0</v>
      </c>
      <c r="Y1252" s="276"/>
      <c r="Z1252" s="276"/>
      <c r="AB1252" s="278" t="str">
        <f t="shared" si="2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27"/>
        <v/>
      </c>
      <c r="T1253" s="225" t="str">
        <f ca="1">IF(B1253="","",IF(ISERROR(MATCH($J1253,SorP!$B$1:$B$6230,0)),"",INDIRECT("'SorP'!$A$"&amp;MATCH($J1253,SorP!$B$1:$B$6230,0))))</f>
        <v/>
      </c>
      <c r="U1253" s="241"/>
      <c r="V1253" s="275" t="e">
        <f>IF(C1253="",NA(),MATCH($B1253&amp;$C1253,'Smelter Look-up'!$J:$J,0))</f>
        <v>#N/A</v>
      </c>
      <c r="W1253" s="276"/>
      <c r="X1253" s="276">
        <f t="shared" ca="1" si="28"/>
        <v>0</v>
      </c>
      <c r="Y1253" s="276"/>
      <c r="Z1253" s="276"/>
      <c r="AB1253" s="278" t="str">
        <f t="shared" si="2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27"/>
        <v/>
      </c>
      <c r="T1254" s="225" t="str">
        <f ca="1">IF(B1254="","",IF(ISERROR(MATCH($J1254,SorP!$B$1:$B$6230,0)),"",INDIRECT("'SorP'!$A$"&amp;MATCH($J1254,SorP!$B$1:$B$6230,0))))</f>
        <v/>
      </c>
      <c r="U1254" s="241"/>
      <c r="V1254" s="275" t="e">
        <f>IF(C1254="",NA(),MATCH($B1254&amp;$C1254,'Smelter Look-up'!$J:$J,0))</f>
        <v>#N/A</v>
      </c>
      <c r="W1254" s="276"/>
      <c r="X1254" s="276">
        <f t="shared" ca="1" si="28"/>
        <v>0</v>
      </c>
      <c r="Y1254" s="276"/>
      <c r="Z1254" s="276"/>
      <c r="AB1254" s="278" t="str">
        <f t="shared" si="2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27"/>
        <v/>
      </c>
      <c r="T1255" s="225" t="str">
        <f ca="1">IF(B1255="","",IF(ISERROR(MATCH($J1255,SorP!$B$1:$B$6230,0)),"",INDIRECT("'SorP'!$A$"&amp;MATCH($J1255,SorP!$B$1:$B$6230,0))))</f>
        <v/>
      </c>
      <c r="U1255" s="241"/>
      <c r="V1255" s="275" t="e">
        <f>IF(C1255="",NA(),MATCH($B1255&amp;$C1255,'Smelter Look-up'!$J:$J,0))</f>
        <v>#N/A</v>
      </c>
      <c r="W1255" s="276"/>
      <c r="X1255" s="276">
        <f t="shared" ca="1" si="28"/>
        <v>0</v>
      </c>
      <c r="Y1255" s="276"/>
      <c r="Z1255" s="276"/>
      <c r="AB1255" s="278" t="str">
        <f t="shared" si="2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27"/>
        <v/>
      </c>
      <c r="T1256" s="225" t="str">
        <f ca="1">IF(B1256="","",IF(ISERROR(MATCH($J1256,SorP!$B$1:$B$6230,0)),"",INDIRECT("'SorP'!$A$"&amp;MATCH($J1256,SorP!$B$1:$B$6230,0))))</f>
        <v/>
      </c>
      <c r="U1256" s="241"/>
      <c r="V1256" s="275" t="e">
        <f>IF(C1256="",NA(),MATCH($B1256&amp;$C1256,'Smelter Look-up'!$J:$J,0))</f>
        <v>#N/A</v>
      </c>
      <c r="W1256" s="276"/>
      <c r="X1256" s="276">
        <f t="shared" ca="1" si="28"/>
        <v>0</v>
      </c>
      <c r="Y1256" s="276"/>
      <c r="Z1256" s="276"/>
      <c r="AB1256" s="278" t="str">
        <f t="shared" si="2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27"/>
        <v/>
      </c>
      <c r="T1257" s="225" t="str">
        <f ca="1">IF(B1257="","",IF(ISERROR(MATCH($J1257,SorP!$B$1:$B$6230,0)),"",INDIRECT("'SorP'!$A$"&amp;MATCH($J1257,SorP!$B$1:$B$6230,0))))</f>
        <v/>
      </c>
      <c r="U1257" s="241"/>
      <c r="V1257" s="275" t="e">
        <f>IF(C1257="",NA(),MATCH($B1257&amp;$C1257,'Smelter Look-up'!$J:$J,0))</f>
        <v>#N/A</v>
      </c>
      <c r="W1257" s="276"/>
      <c r="X1257" s="276">
        <f t="shared" ca="1" si="28"/>
        <v>0</v>
      </c>
      <c r="Y1257" s="276"/>
      <c r="Z1257" s="276"/>
      <c r="AB1257" s="278" t="str">
        <f t="shared" si="2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27"/>
        <v/>
      </c>
      <c r="T1258" s="225" t="str">
        <f ca="1">IF(B1258="","",IF(ISERROR(MATCH($J1258,SorP!$B$1:$B$6230,0)),"",INDIRECT("'SorP'!$A$"&amp;MATCH($J1258,SorP!$B$1:$B$6230,0))))</f>
        <v/>
      </c>
      <c r="U1258" s="241"/>
      <c r="V1258" s="275" t="e">
        <f>IF(C1258="",NA(),MATCH($B1258&amp;$C1258,'Smelter Look-up'!$J:$J,0))</f>
        <v>#N/A</v>
      </c>
      <c r="W1258" s="276"/>
      <c r="X1258" s="276">
        <f t="shared" ca="1" si="28"/>
        <v>0</v>
      </c>
      <c r="Y1258" s="276"/>
      <c r="Z1258" s="276"/>
      <c r="AB1258" s="278" t="str">
        <f t="shared" si="2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27"/>
        <v/>
      </c>
      <c r="T1259" s="225" t="str">
        <f ca="1">IF(B1259="","",IF(ISERROR(MATCH($J1259,SorP!$B$1:$B$6230,0)),"",INDIRECT("'SorP'!$A$"&amp;MATCH($J1259,SorP!$B$1:$B$6230,0))))</f>
        <v/>
      </c>
      <c r="U1259" s="241"/>
      <c r="V1259" s="275" t="e">
        <f>IF(C1259="",NA(),MATCH($B1259&amp;$C1259,'Smelter Look-up'!$J:$J,0))</f>
        <v>#N/A</v>
      </c>
      <c r="W1259" s="276"/>
      <c r="X1259" s="276">
        <f t="shared" ca="1" si="28"/>
        <v>0</v>
      </c>
      <c r="Y1259" s="276"/>
      <c r="Z1259" s="276"/>
      <c r="AB1259" s="278" t="str">
        <f t="shared" si="2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27"/>
        <v/>
      </c>
      <c r="T1260" s="225" t="str">
        <f ca="1">IF(B1260="","",IF(ISERROR(MATCH($J1260,SorP!$B$1:$B$6230,0)),"",INDIRECT("'SorP'!$A$"&amp;MATCH($J1260,SorP!$B$1:$B$6230,0))))</f>
        <v/>
      </c>
      <c r="U1260" s="241"/>
      <c r="V1260" s="275" t="e">
        <f>IF(C1260="",NA(),MATCH($B1260&amp;$C1260,'Smelter Look-up'!$J:$J,0))</f>
        <v>#N/A</v>
      </c>
      <c r="W1260" s="276"/>
      <c r="X1260" s="276">
        <f t="shared" ca="1" si="28"/>
        <v>0</v>
      </c>
      <c r="Y1260" s="276"/>
      <c r="Z1260" s="276"/>
      <c r="AB1260" s="278" t="str">
        <f t="shared" si="2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27"/>
        <v/>
      </c>
      <c r="T1261" s="225" t="str">
        <f ca="1">IF(B1261="","",IF(ISERROR(MATCH($J1261,SorP!$B$1:$B$6230,0)),"",INDIRECT("'SorP'!$A$"&amp;MATCH($J1261,SorP!$B$1:$B$6230,0))))</f>
        <v/>
      </c>
      <c r="U1261" s="241"/>
      <c r="V1261" s="275" t="e">
        <f>IF(C1261="",NA(),MATCH($B1261&amp;$C1261,'Smelter Look-up'!$J:$J,0))</f>
        <v>#N/A</v>
      </c>
      <c r="W1261" s="276"/>
      <c r="X1261" s="276">
        <f t="shared" ca="1" si="28"/>
        <v>0</v>
      </c>
      <c r="Y1261" s="276"/>
      <c r="Z1261" s="276"/>
      <c r="AB1261" s="278" t="str">
        <f t="shared" si="2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27"/>
        <v/>
      </c>
      <c r="T1262" s="225" t="str">
        <f ca="1">IF(B1262="","",IF(ISERROR(MATCH($J1262,SorP!$B$1:$B$6230,0)),"",INDIRECT("'SorP'!$A$"&amp;MATCH($J1262,SorP!$B$1:$B$6230,0))))</f>
        <v/>
      </c>
      <c r="U1262" s="241"/>
      <c r="V1262" s="275" t="e">
        <f>IF(C1262="",NA(),MATCH($B1262&amp;$C1262,'Smelter Look-up'!$J:$J,0))</f>
        <v>#N/A</v>
      </c>
      <c r="W1262" s="276"/>
      <c r="X1262" s="276">
        <f t="shared" ca="1" si="28"/>
        <v>0</v>
      </c>
      <c r="Y1262" s="276"/>
      <c r="Z1262" s="276"/>
      <c r="AB1262" s="278" t="str">
        <f t="shared" si="2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27"/>
        <v/>
      </c>
      <c r="T1263" s="225" t="str">
        <f ca="1">IF(B1263="","",IF(ISERROR(MATCH($J1263,SorP!$B$1:$B$6230,0)),"",INDIRECT("'SorP'!$A$"&amp;MATCH($J1263,SorP!$B$1:$B$6230,0))))</f>
        <v/>
      </c>
      <c r="U1263" s="241"/>
      <c r="V1263" s="275" t="e">
        <f>IF(C1263="",NA(),MATCH($B1263&amp;$C1263,'Smelter Look-up'!$J:$J,0))</f>
        <v>#N/A</v>
      </c>
      <c r="W1263" s="276"/>
      <c r="X1263" s="276">
        <f t="shared" ca="1" si="28"/>
        <v>0</v>
      </c>
      <c r="Y1263" s="276"/>
      <c r="Z1263" s="276"/>
      <c r="AB1263" s="278" t="str">
        <f t="shared" si="2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27"/>
        <v/>
      </c>
      <c r="T1264" s="225" t="str">
        <f ca="1">IF(B1264="","",IF(ISERROR(MATCH($J1264,SorP!$B$1:$B$6230,0)),"",INDIRECT("'SorP'!$A$"&amp;MATCH($J1264,SorP!$B$1:$B$6230,0))))</f>
        <v/>
      </c>
      <c r="U1264" s="241"/>
      <c r="V1264" s="275" t="e">
        <f>IF(C1264="",NA(),MATCH($B1264&amp;$C1264,'Smelter Look-up'!$J:$J,0))</f>
        <v>#N/A</v>
      </c>
      <c r="W1264" s="276"/>
      <c r="X1264" s="276">
        <f t="shared" ca="1" si="28"/>
        <v>0</v>
      </c>
      <c r="Y1264" s="276"/>
      <c r="Z1264" s="276"/>
      <c r="AB1264" s="278" t="str">
        <f t="shared" si="2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27"/>
        <v/>
      </c>
      <c r="T1265" s="225" t="str">
        <f ca="1">IF(B1265="","",IF(ISERROR(MATCH($J1265,SorP!$B$1:$B$6230,0)),"",INDIRECT("'SorP'!$A$"&amp;MATCH($J1265,SorP!$B$1:$B$6230,0))))</f>
        <v/>
      </c>
      <c r="U1265" s="241"/>
      <c r="V1265" s="275" t="e">
        <f>IF(C1265="",NA(),MATCH($B1265&amp;$C1265,'Smelter Look-up'!$J:$J,0))</f>
        <v>#N/A</v>
      </c>
      <c r="W1265" s="276"/>
      <c r="X1265" s="276">
        <f t="shared" ca="1" si="28"/>
        <v>0</v>
      </c>
      <c r="Y1265" s="276"/>
      <c r="Z1265" s="276"/>
      <c r="AB1265" s="278" t="str">
        <f t="shared" si="2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27"/>
        <v/>
      </c>
      <c r="T1266" s="225" t="str">
        <f ca="1">IF(B1266="","",IF(ISERROR(MATCH($J1266,SorP!$B$1:$B$6230,0)),"",INDIRECT("'SorP'!$A$"&amp;MATCH($J1266,SorP!$B$1:$B$6230,0))))</f>
        <v/>
      </c>
      <c r="U1266" s="241"/>
      <c r="V1266" s="275" t="e">
        <f>IF(C1266="",NA(),MATCH($B1266&amp;$C1266,'Smelter Look-up'!$J:$J,0))</f>
        <v>#N/A</v>
      </c>
      <c r="W1266" s="276"/>
      <c r="X1266" s="276">
        <f t="shared" ca="1" si="28"/>
        <v>0</v>
      </c>
      <c r="Y1266" s="276"/>
      <c r="Z1266" s="276"/>
      <c r="AB1266" s="278" t="str">
        <f t="shared" si="2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27"/>
        <v/>
      </c>
      <c r="T1267" s="225" t="str">
        <f ca="1">IF(B1267="","",IF(ISERROR(MATCH($J1267,SorP!$B$1:$B$6230,0)),"",INDIRECT("'SorP'!$A$"&amp;MATCH($J1267,SorP!$B$1:$B$6230,0))))</f>
        <v/>
      </c>
      <c r="U1267" s="241"/>
      <c r="V1267" s="275" t="e">
        <f>IF(C1267="",NA(),MATCH($B1267&amp;$C1267,'Smelter Look-up'!$J:$J,0))</f>
        <v>#N/A</v>
      </c>
      <c r="W1267" s="276"/>
      <c r="X1267" s="276">
        <f t="shared" ca="1" si="28"/>
        <v>0</v>
      </c>
      <c r="Y1267" s="276"/>
      <c r="Z1267" s="276"/>
      <c r="AB1267" s="278" t="str">
        <f t="shared" si="2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27"/>
        <v/>
      </c>
      <c r="T1268" s="225" t="str">
        <f ca="1">IF(B1268="","",IF(ISERROR(MATCH($J1268,SorP!$B$1:$B$6230,0)),"",INDIRECT("'SorP'!$A$"&amp;MATCH($J1268,SorP!$B$1:$B$6230,0))))</f>
        <v/>
      </c>
      <c r="U1268" s="241"/>
      <c r="V1268" s="275" t="e">
        <f>IF(C1268="",NA(),MATCH($B1268&amp;$C1268,'Smelter Look-up'!$J:$J,0))</f>
        <v>#N/A</v>
      </c>
      <c r="W1268" s="276"/>
      <c r="X1268" s="276">
        <f t="shared" ca="1" si="28"/>
        <v>0</v>
      </c>
      <c r="Y1268" s="276"/>
      <c r="Z1268" s="276"/>
      <c r="AB1268" s="278" t="str">
        <f t="shared" si="2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27"/>
        <v/>
      </c>
      <c r="T1269" s="225" t="str">
        <f ca="1">IF(B1269="","",IF(ISERROR(MATCH($J1269,SorP!$B$1:$B$6230,0)),"",INDIRECT("'SorP'!$A$"&amp;MATCH($J1269,SorP!$B$1:$B$6230,0))))</f>
        <v/>
      </c>
      <c r="U1269" s="241"/>
      <c r="V1269" s="275" t="e">
        <f>IF(C1269="",NA(),MATCH($B1269&amp;$C1269,'Smelter Look-up'!$J:$J,0))</f>
        <v>#N/A</v>
      </c>
      <c r="W1269" s="276"/>
      <c r="X1269" s="276">
        <f t="shared" ca="1" si="28"/>
        <v>0</v>
      </c>
      <c r="Y1269" s="276"/>
      <c r="Z1269" s="276"/>
      <c r="AB1269" s="278" t="str">
        <f t="shared" si="2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27"/>
        <v/>
      </c>
      <c r="T1270" s="225" t="str">
        <f ca="1">IF(B1270="","",IF(ISERROR(MATCH($J1270,SorP!$B$1:$B$6230,0)),"",INDIRECT("'SorP'!$A$"&amp;MATCH($J1270,SorP!$B$1:$B$6230,0))))</f>
        <v/>
      </c>
      <c r="U1270" s="241"/>
      <c r="V1270" s="275" t="e">
        <f>IF(C1270="",NA(),MATCH($B1270&amp;$C1270,'Smelter Look-up'!$J:$J,0))</f>
        <v>#N/A</v>
      </c>
      <c r="W1270" s="276"/>
      <c r="X1270" s="276">
        <f t="shared" ca="1" si="28"/>
        <v>0</v>
      </c>
      <c r="Y1270" s="276"/>
      <c r="Z1270" s="276"/>
      <c r="AB1270" s="278" t="str">
        <f t="shared" si="2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27"/>
        <v/>
      </c>
      <c r="T1271" s="225" t="str">
        <f ca="1">IF(B1271="","",IF(ISERROR(MATCH($J1271,SorP!$B$1:$B$6230,0)),"",INDIRECT("'SorP'!$A$"&amp;MATCH($J1271,SorP!$B$1:$B$6230,0))))</f>
        <v/>
      </c>
      <c r="U1271" s="241"/>
      <c r="V1271" s="275" t="e">
        <f>IF(C1271="",NA(),MATCH($B1271&amp;$C1271,'Smelter Look-up'!$J:$J,0))</f>
        <v>#N/A</v>
      </c>
      <c r="W1271" s="276"/>
      <c r="X1271" s="276">
        <f t="shared" ca="1" si="28"/>
        <v>0</v>
      </c>
      <c r="Y1271" s="276"/>
      <c r="Z1271" s="276"/>
      <c r="AB1271" s="278" t="str">
        <f t="shared" si="2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27"/>
        <v/>
      </c>
      <c r="T1272" s="225" t="str">
        <f ca="1">IF(B1272="","",IF(ISERROR(MATCH($J1272,SorP!$B$1:$B$6230,0)),"",INDIRECT("'SorP'!$A$"&amp;MATCH($J1272,SorP!$B$1:$B$6230,0))))</f>
        <v/>
      </c>
      <c r="U1272" s="241"/>
      <c r="V1272" s="275" t="e">
        <f>IF(C1272="",NA(),MATCH($B1272&amp;$C1272,'Smelter Look-up'!$J:$J,0))</f>
        <v>#N/A</v>
      </c>
      <c r="W1272" s="276"/>
      <c r="X1272" s="276">
        <f t="shared" ca="1" si="28"/>
        <v>0</v>
      </c>
      <c r="Y1272" s="276"/>
      <c r="Z1272" s="276"/>
      <c r="AB1272" s="278" t="str">
        <f t="shared" si="2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27"/>
        <v/>
      </c>
      <c r="T1273" s="225" t="str">
        <f ca="1">IF(B1273="","",IF(ISERROR(MATCH($J1273,SorP!$B$1:$B$6230,0)),"",INDIRECT("'SorP'!$A$"&amp;MATCH($J1273,SorP!$B$1:$B$6230,0))))</f>
        <v/>
      </c>
      <c r="U1273" s="241"/>
      <c r="V1273" s="275" t="e">
        <f>IF(C1273="",NA(),MATCH($B1273&amp;$C1273,'Smelter Look-up'!$J:$J,0))</f>
        <v>#N/A</v>
      </c>
      <c r="W1273" s="276"/>
      <c r="X1273" s="276">
        <f t="shared" ca="1" si="28"/>
        <v>0</v>
      </c>
      <c r="Y1273" s="276"/>
      <c r="Z1273" s="276"/>
      <c r="AB1273" s="278" t="str">
        <f t="shared" si="2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27"/>
        <v/>
      </c>
      <c r="T1274" s="225" t="str">
        <f ca="1">IF(B1274="","",IF(ISERROR(MATCH($J1274,SorP!$B$1:$B$6230,0)),"",INDIRECT("'SorP'!$A$"&amp;MATCH($J1274,SorP!$B$1:$B$6230,0))))</f>
        <v/>
      </c>
      <c r="U1274" s="241"/>
      <c r="V1274" s="275" t="e">
        <f>IF(C1274="",NA(),MATCH($B1274&amp;$C1274,'Smelter Look-up'!$J:$J,0))</f>
        <v>#N/A</v>
      </c>
      <c r="W1274" s="276"/>
      <c r="X1274" s="276">
        <f t="shared" ca="1" si="28"/>
        <v>0</v>
      </c>
      <c r="Y1274" s="276"/>
      <c r="Z1274" s="276"/>
      <c r="AB1274" s="278" t="str">
        <f t="shared" si="2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3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31">IF(AND(C1275="Smelter not listed",OR(LEN(D1275)=0,LEN(E1275)=0)),1,0)</f>
        <v>0</v>
      </c>
      <c r="Y1275" s="276"/>
      <c r="Z1275" s="276"/>
      <c r="AB1275" s="278" t="str">
        <f t="shared" ref="AB1275" si="3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3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34">IF(AND(C1276="Smelter not listed",OR(LEN(D1276)=0,LEN(E1276)=0)),1,0)</f>
        <v>0</v>
      </c>
      <c r="Y1276" s="276"/>
      <c r="Z1276" s="276"/>
      <c r="AB1276" s="278" t="str">
        <f t="shared" ref="AB1276:AB1307" si="3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33"/>
        <v/>
      </c>
      <c r="T1277" s="225" t="str">
        <f ca="1">IF(B1277="","",IF(ISERROR(MATCH($J1277,SorP!$B$1:$B$6230,0)),"",INDIRECT("'SorP'!$A$"&amp;MATCH($J1277,SorP!$B$1:$B$6230,0))))</f>
        <v/>
      </c>
      <c r="U1277" s="241"/>
      <c r="V1277" s="275" t="e">
        <f>IF(C1277="",NA(),MATCH($B1277&amp;$C1277,'Smelter Look-up'!$J:$J,0))</f>
        <v>#N/A</v>
      </c>
      <c r="W1277" s="276"/>
      <c r="X1277" s="276">
        <f t="shared" ca="1" si="34"/>
        <v>0</v>
      </c>
      <c r="Y1277" s="276"/>
      <c r="Z1277" s="276"/>
      <c r="AB1277" s="278" t="str">
        <f t="shared" si="3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33"/>
        <v/>
      </c>
      <c r="T1278" s="225" t="str">
        <f ca="1">IF(B1278="","",IF(ISERROR(MATCH($J1278,SorP!$B$1:$B$6230,0)),"",INDIRECT("'SorP'!$A$"&amp;MATCH($J1278,SorP!$B$1:$B$6230,0))))</f>
        <v/>
      </c>
      <c r="U1278" s="241"/>
      <c r="V1278" s="275" t="e">
        <f>IF(C1278="",NA(),MATCH($B1278&amp;$C1278,'Smelter Look-up'!$J:$J,0))</f>
        <v>#N/A</v>
      </c>
      <c r="W1278" s="276"/>
      <c r="X1278" s="276">
        <f t="shared" ca="1" si="34"/>
        <v>0</v>
      </c>
      <c r="Y1278" s="276"/>
      <c r="Z1278" s="276"/>
      <c r="AB1278" s="278" t="str">
        <f t="shared" si="3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33"/>
        <v/>
      </c>
      <c r="T1279" s="225" t="str">
        <f ca="1">IF(B1279="","",IF(ISERROR(MATCH($J1279,SorP!$B$1:$B$6230,0)),"",INDIRECT("'SorP'!$A$"&amp;MATCH($J1279,SorP!$B$1:$B$6230,0))))</f>
        <v/>
      </c>
      <c r="U1279" s="241"/>
      <c r="V1279" s="275" t="e">
        <f>IF(C1279="",NA(),MATCH($B1279&amp;$C1279,'Smelter Look-up'!$J:$J,0))</f>
        <v>#N/A</v>
      </c>
      <c r="W1279" s="276"/>
      <c r="X1279" s="276">
        <f t="shared" ca="1" si="34"/>
        <v>0</v>
      </c>
      <c r="Y1279" s="276"/>
      <c r="Z1279" s="276"/>
      <c r="AB1279" s="278" t="str">
        <f t="shared" si="3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33"/>
        <v/>
      </c>
      <c r="T1280" s="225" t="str">
        <f ca="1">IF(B1280="","",IF(ISERROR(MATCH($J1280,SorP!$B$1:$B$6230,0)),"",INDIRECT("'SorP'!$A$"&amp;MATCH($J1280,SorP!$B$1:$B$6230,0))))</f>
        <v/>
      </c>
      <c r="U1280" s="241"/>
      <c r="V1280" s="275" t="e">
        <f>IF(C1280="",NA(),MATCH($B1280&amp;$C1280,'Smelter Look-up'!$J:$J,0))</f>
        <v>#N/A</v>
      </c>
      <c r="W1280" s="276"/>
      <c r="X1280" s="276">
        <f t="shared" ca="1" si="34"/>
        <v>0</v>
      </c>
      <c r="Y1280" s="276"/>
      <c r="Z1280" s="276"/>
      <c r="AB1280" s="278" t="str">
        <f t="shared" si="3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33"/>
        <v/>
      </c>
      <c r="T1281" s="225" t="str">
        <f ca="1">IF(B1281="","",IF(ISERROR(MATCH($J1281,SorP!$B$1:$B$6230,0)),"",INDIRECT("'SorP'!$A$"&amp;MATCH($J1281,SorP!$B$1:$B$6230,0))))</f>
        <v/>
      </c>
      <c r="U1281" s="241"/>
      <c r="V1281" s="275" t="e">
        <f>IF(C1281="",NA(),MATCH($B1281&amp;$C1281,'Smelter Look-up'!$J:$J,0))</f>
        <v>#N/A</v>
      </c>
      <c r="W1281" s="276"/>
      <c r="X1281" s="276">
        <f t="shared" ca="1" si="34"/>
        <v>0</v>
      </c>
      <c r="Y1281" s="276"/>
      <c r="Z1281" s="276"/>
      <c r="AB1281" s="278" t="str">
        <f t="shared" si="3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33"/>
        <v/>
      </c>
      <c r="T1282" s="225" t="str">
        <f ca="1">IF(B1282="","",IF(ISERROR(MATCH($J1282,SorP!$B$1:$B$6230,0)),"",INDIRECT("'SorP'!$A$"&amp;MATCH($J1282,SorP!$B$1:$B$6230,0))))</f>
        <v/>
      </c>
      <c r="U1282" s="241"/>
      <c r="V1282" s="275" t="e">
        <f>IF(C1282="",NA(),MATCH($B1282&amp;$C1282,'Smelter Look-up'!$J:$J,0))</f>
        <v>#N/A</v>
      </c>
      <c r="W1282" s="276"/>
      <c r="X1282" s="276">
        <f t="shared" ca="1" si="34"/>
        <v>0</v>
      </c>
      <c r="Y1282" s="276"/>
      <c r="Z1282" s="276"/>
      <c r="AB1282" s="278" t="str">
        <f t="shared" si="3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33"/>
        <v/>
      </c>
      <c r="T1283" s="225" t="str">
        <f ca="1">IF(B1283="","",IF(ISERROR(MATCH($J1283,SorP!$B$1:$B$6230,0)),"",INDIRECT("'SorP'!$A$"&amp;MATCH($J1283,SorP!$B$1:$B$6230,0))))</f>
        <v/>
      </c>
      <c r="U1283" s="241"/>
      <c r="V1283" s="275" t="e">
        <f>IF(C1283="",NA(),MATCH($B1283&amp;$C1283,'Smelter Look-up'!$J:$J,0))</f>
        <v>#N/A</v>
      </c>
      <c r="W1283" s="276"/>
      <c r="X1283" s="276">
        <f t="shared" ca="1" si="34"/>
        <v>0</v>
      </c>
      <c r="Y1283" s="276"/>
      <c r="Z1283" s="276"/>
      <c r="AB1283" s="278" t="str">
        <f t="shared" si="3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33"/>
        <v/>
      </c>
      <c r="T1284" s="225" t="str">
        <f ca="1">IF(B1284="","",IF(ISERROR(MATCH($J1284,SorP!$B$1:$B$6230,0)),"",INDIRECT("'SorP'!$A$"&amp;MATCH($J1284,SorP!$B$1:$B$6230,0))))</f>
        <v/>
      </c>
      <c r="U1284" s="241"/>
      <c r="V1284" s="275" t="e">
        <f>IF(C1284="",NA(),MATCH($B1284&amp;$C1284,'Smelter Look-up'!$J:$J,0))</f>
        <v>#N/A</v>
      </c>
      <c r="W1284" s="276"/>
      <c r="X1284" s="276">
        <f t="shared" ca="1" si="34"/>
        <v>0</v>
      </c>
      <c r="Y1284" s="276"/>
      <c r="Z1284" s="276"/>
      <c r="AB1284" s="278" t="str">
        <f t="shared" si="3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33"/>
        <v/>
      </c>
      <c r="T1285" s="225" t="str">
        <f ca="1">IF(B1285="","",IF(ISERROR(MATCH($J1285,SorP!$B$1:$B$6230,0)),"",INDIRECT("'SorP'!$A$"&amp;MATCH($J1285,SorP!$B$1:$B$6230,0))))</f>
        <v/>
      </c>
      <c r="U1285" s="241"/>
      <c r="V1285" s="275" t="e">
        <f>IF(C1285="",NA(),MATCH($B1285&amp;$C1285,'Smelter Look-up'!$J:$J,0))</f>
        <v>#N/A</v>
      </c>
      <c r="W1285" s="276"/>
      <c r="X1285" s="276">
        <f t="shared" ca="1" si="34"/>
        <v>0</v>
      </c>
      <c r="Y1285" s="276"/>
      <c r="Z1285" s="276"/>
      <c r="AB1285" s="278" t="str">
        <f t="shared" si="3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33"/>
        <v/>
      </c>
      <c r="T1286" s="225" t="str">
        <f ca="1">IF(B1286="","",IF(ISERROR(MATCH($J1286,SorP!$B$1:$B$6230,0)),"",INDIRECT("'SorP'!$A$"&amp;MATCH($J1286,SorP!$B$1:$B$6230,0))))</f>
        <v/>
      </c>
      <c r="U1286" s="241"/>
      <c r="V1286" s="275" t="e">
        <f>IF(C1286="",NA(),MATCH($B1286&amp;$C1286,'Smelter Look-up'!$J:$J,0))</f>
        <v>#N/A</v>
      </c>
      <c r="W1286" s="276"/>
      <c r="X1286" s="276">
        <f t="shared" ca="1" si="34"/>
        <v>0</v>
      </c>
      <c r="Y1286" s="276"/>
      <c r="Z1286" s="276"/>
      <c r="AB1286" s="278" t="str">
        <f t="shared" si="3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33"/>
        <v/>
      </c>
      <c r="T1287" s="225" t="str">
        <f ca="1">IF(B1287="","",IF(ISERROR(MATCH($J1287,SorP!$B$1:$B$6230,0)),"",INDIRECT("'SorP'!$A$"&amp;MATCH($J1287,SorP!$B$1:$B$6230,0))))</f>
        <v/>
      </c>
      <c r="U1287" s="241"/>
      <c r="V1287" s="275" t="e">
        <f>IF(C1287="",NA(),MATCH($B1287&amp;$C1287,'Smelter Look-up'!$J:$J,0))</f>
        <v>#N/A</v>
      </c>
      <c r="W1287" s="276"/>
      <c r="X1287" s="276">
        <f t="shared" ca="1" si="34"/>
        <v>0</v>
      </c>
      <c r="Y1287" s="276"/>
      <c r="Z1287" s="276"/>
      <c r="AB1287" s="278" t="str">
        <f t="shared" si="3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33"/>
        <v/>
      </c>
      <c r="T1288" s="225" t="str">
        <f ca="1">IF(B1288="","",IF(ISERROR(MATCH($J1288,SorP!$B$1:$B$6230,0)),"",INDIRECT("'SorP'!$A$"&amp;MATCH($J1288,SorP!$B$1:$B$6230,0))))</f>
        <v/>
      </c>
      <c r="U1288" s="241"/>
      <c r="V1288" s="275" t="e">
        <f>IF(C1288="",NA(),MATCH($B1288&amp;$C1288,'Smelter Look-up'!$J:$J,0))</f>
        <v>#N/A</v>
      </c>
      <c r="W1288" s="276"/>
      <c r="X1288" s="276">
        <f t="shared" ca="1" si="34"/>
        <v>0</v>
      </c>
      <c r="Y1288" s="276"/>
      <c r="Z1288" s="276"/>
      <c r="AB1288" s="278" t="str">
        <f t="shared" si="3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33"/>
        <v/>
      </c>
      <c r="T1289" s="225" t="str">
        <f ca="1">IF(B1289="","",IF(ISERROR(MATCH($J1289,SorP!$B$1:$B$6230,0)),"",INDIRECT("'SorP'!$A$"&amp;MATCH($J1289,SorP!$B$1:$B$6230,0))))</f>
        <v/>
      </c>
      <c r="U1289" s="241"/>
      <c r="V1289" s="275" t="e">
        <f>IF(C1289="",NA(),MATCH($B1289&amp;$C1289,'Smelter Look-up'!$J:$J,0))</f>
        <v>#N/A</v>
      </c>
      <c r="W1289" s="276"/>
      <c r="X1289" s="276">
        <f t="shared" ca="1" si="34"/>
        <v>0</v>
      </c>
      <c r="Y1289" s="276"/>
      <c r="Z1289" s="276"/>
      <c r="AB1289" s="278" t="str">
        <f t="shared" si="3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33"/>
        <v/>
      </c>
      <c r="T1290" s="225" t="str">
        <f ca="1">IF(B1290="","",IF(ISERROR(MATCH($J1290,SorP!$B$1:$B$6230,0)),"",INDIRECT("'SorP'!$A$"&amp;MATCH($J1290,SorP!$B$1:$B$6230,0))))</f>
        <v/>
      </c>
      <c r="U1290" s="241"/>
      <c r="V1290" s="275" t="e">
        <f>IF(C1290="",NA(),MATCH($B1290&amp;$C1290,'Smelter Look-up'!$J:$J,0))</f>
        <v>#N/A</v>
      </c>
      <c r="W1290" s="276"/>
      <c r="X1290" s="276">
        <f t="shared" ca="1" si="34"/>
        <v>0</v>
      </c>
      <c r="Y1290" s="276"/>
      <c r="Z1290" s="276"/>
      <c r="AB1290" s="278" t="str">
        <f t="shared" si="3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33"/>
        <v/>
      </c>
      <c r="T1291" s="225" t="str">
        <f ca="1">IF(B1291="","",IF(ISERROR(MATCH($J1291,SorP!$B$1:$B$6230,0)),"",INDIRECT("'SorP'!$A$"&amp;MATCH($J1291,SorP!$B$1:$B$6230,0))))</f>
        <v/>
      </c>
      <c r="U1291" s="241"/>
      <c r="V1291" s="275" t="e">
        <f>IF(C1291="",NA(),MATCH($B1291&amp;$C1291,'Smelter Look-up'!$J:$J,0))</f>
        <v>#N/A</v>
      </c>
      <c r="W1291" s="276"/>
      <c r="X1291" s="276">
        <f t="shared" ca="1" si="34"/>
        <v>0</v>
      </c>
      <c r="Y1291" s="276"/>
      <c r="Z1291" s="276"/>
      <c r="AB1291" s="278" t="str">
        <f t="shared" si="3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33"/>
        <v/>
      </c>
      <c r="T1292" s="225" t="str">
        <f ca="1">IF(B1292="","",IF(ISERROR(MATCH($J1292,SorP!$B$1:$B$6230,0)),"",INDIRECT("'SorP'!$A$"&amp;MATCH($J1292,SorP!$B$1:$B$6230,0))))</f>
        <v/>
      </c>
      <c r="U1292" s="241"/>
      <c r="V1292" s="275" t="e">
        <f>IF(C1292="",NA(),MATCH($B1292&amp;$C1292,'Smelter Look-up'!$J:$J,0))</f>
        <v>#N/A</v>
      </c>
      <c r="W1292" s="276"/>
      <c r="X1292" s="276">
        <f t="shared" ca="1" si="34"/>
        <v>0</v>
      </c>
      <c r="Y1292" s="276"/>
      <c r="Z1292" s="276"/>
      <c r="AB1292" s="278" t="str">
        <f t="shared" si="3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33"/>
        <v/>
      </c>
      <c r="T1293" s="225" t="str">
        <f ca="1">IF(B1293="","",IF(ISERROR(MATCH($J1293,SorP!$B$1:$B$6230,0)),"",INDIRECT("'SorP'!$A$"&amp;MATCH($J1293,SorP!$B$1:$B$6230,0))))</f>
        <v/>
      </c>
      <c r="U1293" s="241"/>
      <c r="V1293" s="275" t="e">
        <f>IF(C1293="",NA(),MATCH($B1293&amp;$C1293,'Smelter Look-up'!$J:$J,0))</f>
        <v>#N/A</v>
      </c>
      <c r="W1293" s="276"/>
      <c r="X1293" s="276">
        <f t="shared" ca="1" si="34"/>
        <v>0</v>
      </c>
      <c r="Y1293" s="276"/>
      <c r="Z1293" s="276"/>
      <c r="AB1293" s="278" t="str">
        <f t="shared" si="3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33"/>
        <v/>
      </c>
      <c r="T1294" s="225" t="str">
        <f ca="1">IF(B1294="","",IF(ISERROR(MATCH($J1294,SorP!$B$1:$B$6230,0)),"",INDIRECT("'SorP'!$A$"&amp;MATCH($J1294,SorP!$B$1:$B$6230,0))))</f>
        <v/>
      </c>
      <c r="U1294" s="241"/>
      <c r="V1294" s="275" t="e">
        <f>IF(C1294="",NA(),MATCH($B1294&amp;$C1294,'Smelter Look-up'!$J:$J,0))</f>
        <v>#N/A</v>
      </c>
      <c r="W1294" s="276"/>
      <c r="X1294" s="276">
        <f t="shared" ca="1" si="34"/>
        <v>0</v>
      </c>
      <c r="Y1294" s="276"/>
      <c r="Z1294" s="276"/>
      <c r="AB1294" s="278" t="str">
        <f t="shared" si="3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33"/>
        <v/>
      </c>
      <c r="T1295" s="225" t="str">
        <f ca="1">IF(B1295="","",IF(ISERROR(MATCH($J1295,SorP!$B$1:$B$6230,0)),"",INDIRECT("'SorP'!$A$"&amp;MATCH($J1295,SorP!$B$1:$B$6230,0))))</f>
        <v/>
      </c>
      <c r="U1295" s="241"/>
      <c r="V1295" s="275" t="e">
        <f>IF(C1295="",NA(),MATCH($B1295&amp;$C1295,'Smelter Look-up'!$J:$J,0))</f>
        <v>#N/A</v>
      </c>
      <c r="W1295" s="276"/>
      <c r="X1295" s="276">
        <f t="shared" ca="1" si="34"/>
        <v>0</v>
      </c>
      <c r="Y1295" s="276"/>
      <c r="Z1295" s="276"/>
      <c r="AB1295" s="278" t="str">
        <f t="shared" si="3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33"/>
        <v/>
      </c>
      <c r="T1296" s="225" t="str">
        <f ca="1">IF(B1296="","",IF(ISERROR(MATCH($J1296,SorP!$B$1:$B$6230,0)),"",INDIRECT("'SorP'!$A$"&amp;MATCH($J1296,SorP!$B$1:$B$6230,0))))</f>
        <v/>
      </c>
      <c r="U1296" s="241"/>
      <c r="V1296" s="275" t="e">
        <f>IF(C1296="",NA(),MATCH($B1296&amp;$C1296,'Smelter Look-up'!$J:$J,0))</f>
        <v>#N/A</v>
      </c>
      <c r="W1296" s="276"/>
      <c r="X1296" s="276">
        <f t="shared" ca="1" si="34"/>
        <v>0</v>
      </c>
      <c r="Y1296" s="276"/>
      <c r="Z1296" s="276"/>
      <c r="AB1296" s="278" t="str">
        <f t="shared" si="3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33"/>
        <v/>
      </c>
      <c r="T1297" s="225" t="str">
        <f ca="1">IF(B1297="","",IF(ISERROR(MATCH($J1297,SorP!$B$1:$B$6230,0)),"",INDIRECT("'SorP'!$A$"&amp;MATCH($J1297,SorP!$B$1:$B$6230,0))))</f>
        <v/>
      </c>
      <c r="U1297" s="241"/>
      <c r="V1297" s="275" t="e">
        <f>IF(C1297="",NA(),MATCH($B1297&amp;$C1297,'Smelter Look-up'!$J:$J,0))</f>
        <v>#N/A</v>
      </c>
      <c r="W1297" s="276"/>
      <c r="X1297" s="276">
        <f t="shared" ca="1" si="34"/>
        <v>0</v>
      </c>
      <c r="Y1297" s="276"/>
      <c r="Z1297" s="276"/>
      <c r="AB1297" s="278" t="str">
        <f t="shared" si="3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33"/>
        <v/>
      </c>
      <c r="T1298" s="225" t="str">
        <f ca="1">IF(B1298="","",IF(ISERROR(MATCH($J1298,SorP!$B$1:$B$6230,0)),"",INDIRECT("'SorP'!$A$"&amp;MATCH($J1298,SorP!$B$1:$B$6230,0))))</f>
        <v/>
      </c>
      <c r="U1298" s="241"/>
      <c r="V1298" s="275" t="e">
        <f>IF(C1298="",NA(),MATCH($B1298&amp;$C1298,'Smelter Look-up'!$J:$J,0))</f>
        <v>#N/A</v>
      </c>
      <c r="W1298" s="276"/>
      <c r="X1298" s="276">
        <f t="shared" ca="1" si="34"/>
        <v>0</v>
      </c>
      <c r="Y1298" s="276"/>
      <c r="Z1298" s="276"/>
      <c r="AB1298" s="278" t="str">
        <f t="shared" si="3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33"/>
        <v/>
      </c>
      <c r="T1299" s="225" t="str">
        <f ca="1">IF(B1299="","",IF(ISERROR(MATCH($J1299,SorP!$B$1:$B$6230,0)),"",INDIRECT("'SorP'!$A$"&amp;MATCH($J1299,SorP!$B$1:$B$6230,0))))</f>
        <v/>
      </c>
      <c r="U1299" s="241"/>
      <c r="V1299" s="275" t="e">
        <f>IF(C1299="",NA(),MATCH($B1299&amp;$C1299,'Smelter Look-up'!$J:$J,0))</f>
        <v>#N/A</v>
      </c>
      <c r="W1299" s="276"/>
      <c r="X1299" s="276">
        <f t="shared" ca="1" si="34"/>
        <v>0</v>
      </c>
      <c r="Y1299" s="276"/>
      <c r="Z1299" s="276"/>
      <c r="AB1299" s="278" t="str">
        <f t="shared" si="3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33"/>
        <v/>
      </c>
      <c r="T1300" s="225" t="str">
        <f ca="1">IF(B1300="","",IF(ISERROR(MATCH($J1300,SorP!$B$1:$B$6230,0)),"",INDIRECT("'SorP'!$A$"&amp;MATCH($J1300,SorP!$B$1:$B$6230,0))))</f>
        <v/>
      </c>
      <c r="U1300" s="241"/>
      <c r="V1300" s="275" t="e">
        <f>IF(C1300="",NA(),MATCH($B1300&amp;$C1300,'Smelter Look-up'!$J:$J,0))</f>
        <v>#N/A</v>
      </c>
      <c r="W1300" s="276"/>
      <c r="X1300" s="276">
        <f t="shared" ca="1" si="34"/>
        <v>0</v>
      </c>
      <c r="Y1300" s="276"/>
      <c r="Z1300" s="276"/>
      <c r="AB1300" s="278" t="str">
        <f t="shared" si="3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33"/>
        <v/>
      </c>
      <c r="T1301" s="225" t="str">
        <f ca="1">IF(B1301="","",IF(ISERROR(MATCH($J1301,SorP!$B$1:$B$6230,0)),"",INDIRECT("'SorP'!$A$"&amp;MATCH($J1301,SorP!$B$1:$B$6230,0))))</f>
        <v/>
      </c>
      <c r="U1301" s="241"/>
      <c r="V1301" s="275" t="e">
        <f>IF(C1301="",NA(),MATCH($B1301&amp;$C1301,'Smelter Look-up'!$J:$J,0))</f>
        <v>#N/A</v>
      </c>
      <c r="W1301" s="276"/>
      <c r="X1301" s="276">
        <f t="shared" ca="1" si="34"/>
        <v>0</v>
      </c>
      <c r="Y1301" s="276"/>
      <c r="Z1301" s="276"/>
      <c r="AB1301" s="278" t="str">
        <f t="shared" si="3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33"/>
        <v/>
      </c>
      <c r="T1302" s="225" t="str">
        <f ca="1">IF(B1302="","",IF(ISERROR(MATCH($J1302,SorP!$B$1:$B$6230,0)),"",INDIRECT("'SorP'!$A$"&amp;MATCH($J1302,SorP!$B$1:$B$6230,0))))</f>
        <v/>
      </c>
      <c r="U1302" s="241"/>
      <c r="V1302" s="275" t="e">
        <f>IF(C1302="",NA(),MATCH($B1302&amp;$C1302,'Smelter Look-up'!$J:$J,0))</f>
        <v>#N/A</v>
      </c>
      <c r="W1302" s="276"/>
      <c r="X1302" s="276">
        <f t="shared" ca="1" si="34"/>
        <v>0</v>
      </c>
      <c r="Y1302" s="276"/>
      <c r="Z1302" s="276"/>
      <c r="AB1302" s="278" t="str">
        <f t="shared" si="3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33"/>
        <v/>
      </c>
      <c r="T1303" s="225" t="str">
        <f ca="1">IF(B1303="","",IF(ISERROR(MATCH($J1303,SorP!$B$1:$B$6230,0)),"",INDIRECT("'SorP'!$A$"&amp;MATCH($J1303,SorP!$B$1:$B$6230,0))))</f>
        <v/>
      </c>
      <c r="U1303" s="241"/>
      <c r="V1303" s="275" t="e">
        <f>IF(C1303="",NA(),MATCH($B1303&amp;$C1303,'Smelter Look-up'!$J:$J,0))</f>
        <v>#N/A</v>
      </c>
      <c r="W1303" s="276"/>
      <c r="X1303" s="276">
        <f t="shared" ca="1" si="34"/>
        <v>0</v>
      </c>
      <c r="Y1303" s="276"/>
      <c r="Z1303" s="276"/>
      <c r="AB1303" s="278" t="str">
        <f t="shared" si="3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33"/>
        <v/>
      </c>
      <c r="T1304" s="225" t="str">
        <f ca="1">IF(B1304="","",IF(ISERROR(MATCH($J1304,SorP!$B$1:$B$6230,0)),"",INDIRECT("'SorP'!$A$"&amp;MATCH($J1304,SorP!$B$1:$B$6230,0))))</f>
        <v/>
      </c>
      <c r="U1304" s="241"/>
      <c r="V1304" s="275" t="e">
        <f>IF(C1304="",NA(),MATCH($B1304&amp;$C1304,'Smelter Look-up'!$J:$J,0))</f>
        <v>#N/A</v>
      </c>
      <c r="W1304" s="276"/>
      <c r="X1304" s="276">
        <f t="shared" ca="1" si="34"/>
        <v>0</v>
      </c>
      <c r="Y1304" s="276"/>
      <c r="Z1304" s="276"/>
      <c r="AB1304" s="278" t="str">
        <f t="shared" si="3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33"/>
        <v/>
      </c>
      <c r="T1305" s="225" t="str">
        <f ca="1">IF(B1305="","",IF(ISERROR(MATCH($J1305,SorP!$B$1:$B$6230,0)),"",INDIRECT("'SorP'!$A$"&amp;MATCH($J1305,SorP!$B$1:$B$6230,0))))</f>
        <v/>
      </c>
      <c r="U1305" s="241"/>
      <c r="V1305" s="275" t="e">
        <f>IF(C1305="",NA(),MATCH($B1305&amp;$C1305,'Smelter Look-up'!$J:$J,0))</f>
        <v>#N/A</v>
      </c>
      <c r="W1305" s="276"/>
      <c r="X1305" s="276">
        <f t="shared" ca="1" si="34"/>
        <v>0</v>
      </c>
      <c r="Y1305" s="276"/>
      <c r="Z1305" s="276"/>
      <c r="AB1305" s="278" t="str">
        <f t="shared" si="3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33"/>
        <v/>
      </c>
      <c r="T1306" s="225" t="str">
        <f ca="1">IF(B1306="","",IF(ISERROR(MATCH($J1306,SorP!$B$1:$B$6230,0)),"",INDIRECT("'SorP'!$A$"&amp;MATCH($J1306,SorP!$B$1:$B$6230,0))))</f>
        <v/>
      </c>
      <c r="U1306" s="241"/>
      <c r="V1306" s="275" t="e">
        <f>IF(C1306="",NA(),MATCH($B1306&amp;$C1306,'Smelter Look-up'!$J:$J,0))</f>
        <v>#N/A</v>
      </c>
      <c r="W1306" s="276"/>
      <c r="X1306" s="276">
        <f t="shared" ca="1" si="34"/>
        <v>0</v>
      </c>
      <c r="Y1306" s="276"/>
      <c r="Z1306" s="276"/>
      <c r="AB1306" s="278" t="str">
        <f t="shared" si="3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33"/>
        <v/>
      </c>
      <c r="T1307" s="225" t="str">
        <f ca="1">IF(B1307="","",IF(ISERROR(MATCH($J1307,SorP!$B$1:$B$6230,0)),"",INDIRECT("'SorP'!$A$"&amp;MATCH($J1307,SorP!$B$1:$B$6230,0))))</f>
        <v/>
      </c>
      <c r="U1307" s="241"/>
      <c r="V1307" s="275" t="e">
        <f>IF(C1307="",NA(),MATCH($B1307&amp;$C1307,'Smelter Look-up'!$J:$J,0))</f>
        <v>#N/A</v>
      </c>
      <c r="W1307" s="276"/>
      <c r="X1307" s="276">
        <f t="shared" ca="1" si="34"/>
        <v>0</v>
      </c>
      <c r="Y1307" s="276"/>
      <c r="Z1307" s="276"/>
      <c r="AB1307" s="278" t="str">
        <f t="shared" si="3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3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37">IF(AND(C1308="Smelter not listed",OR(LEN(D1308)=0,LEN(E1308)=0)),1,0)</f>
        <v>0</v>
      </c>
      <c r="Y1308" s="276"/>
      <c r="Z1308" s="276"/>
      <c r="AB1308" s="278" t="str">
        <f t="shared" ref="AB1308:AB1338" si="3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36"/>
        <v/>
      </c>
      <c r="T1309" s="225" t="str">
        <f ca="1">IF(B1309="","",IF(ISERROR(MATCH($J1309,SorP!$B$1:$B$6230,0)),"",INDIRECT("'SorP'!$A$"&amp;MATCH($J1309,SorP!$B$1:$B$6230,0))))</f>
        <v/>
      </c>
      <c r="U1309" s="241"/>
      <c r="V1309" s="275" t="e">
        <f>IF(C1309="",NA(),MATCH($B1309&amp;$C1309,'Smelter Look-up'!$J:$J,0))</f>
        <v>#N/A</v>
      </c>
      <c r="W1309" s="276"/>
      <c r="X1309" s="276">
        <f t="shared" ca="1" si="37"/>
        <v>0</v>
      </c>
      <c r="Y1309" s="276"/>
      <c r="Z1309" s="276"/>
      <c r="AB1309" s="278" t="str">
        <f t="shared" si="3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36"/>
        <v/>
      </c>
      <c r="T1310" s="225" t="str">
        <f ca="1">IF(B1310="","",IF(ISERROR(MATCH($J1310,SorP!$B$1:$B$6230,0)),"",INDIRECT("'SorP'!$A$"&amp;MATCH($J1310,SorP!$B$1:$B$6230,0))))</f>
        <v/>
      </c>
      <c r="U1310" s="241"/>
      <c r="V1310" s="275" t="e">
        <f>IF(C1310="",NA(),MATCH($B1310&amp;$C1310,'Smelter Look-up'!$J:$J,0))</f>
        <v>#N/A</v>
      </c>
      <c r="W1310" s="276"/>
      <c r="X1310" s="276">
        <f t="shared" ca="1" si="37"/>
        <v>0</v>
      </c>
      <c r="Y1310" s="276"/>
      <c r="Z1310" s="276"/>
      <c r="AB1310" s="278" t="str">
        <f t="shared" si="3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36"/>
        <v/>
      </c>
      <c r="T1311" s="225" t="str">
        <f ca="1">IF(B1311="","",IF(ISERROR(MATCH($J1311,SorP!$B$1:$B$6230,0)),"",INDIRECT("'SorP'!$A$"&amp;MATCH($J1311,SorP!$B$1:$B$6230,0))))</f>
        <v/>
      </c>
      <c r="U1311" s="241"/>
      <c r="V1311" s="275" t="e">
        <f>IF(C1311="",NA(),MATCH($B1311&amp;$C1311,'Smelter Look-up'!$J:$J,0))</f>
        <v>#N/A</v>
      </c>
      <c r="W1311" s="276"/>
      <c r="X1311" s="276">
        <f t="shared" ca="1" si="37"/>
        <v>0</v>
      </c>
      <c r="Y1311" s="276"/>
      <c r="Z1311" s="276"/>
      <c r="AB1311" s="278" t="str">
        <f t="shared" si="3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36"/>
        <v/>
      </c>
      <c r="T1312" s="225" t="str">
        <f ca="1">IF(B1312="","",IF(ISERROR(MATCH($J1312,SorP!$B$1:$B$6230,0)),"",INDIRECT("'SorP'!$A$"&amp;MATCH($J1312,SorP!$B$1:$B$6230,0))))</f>
        <v/>
      </c>
      <c r="U1312" s="241"/>
      <c r="V1312" s="275" t="e">
        <f>IF(C1312="",NA(),MATCH($B1312&amp;$C1312,'Smelter Look-up'!$J:$J,0))</f>
        <v>#N/A</v>
      </c>
      <c r="W1312" s="276"/>
      <c r="X1312" s="276">
        <f t="shared" ca="1" si="37"/>
        <v>0</v>
      </c>
      <c r="Y1312" s="276"/>
      <c r="Z1312" s="276"/>
      <c r="AB1312" s="278" t="str">
        <f t="shared" si="3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36"/>
        <v/>
      </c>
      <c r="T1313" s="225" t="str">
        <f ca="1">IF(B1313="","",IF(ISERROR(MATCH($J1313,SorP!$B$1:$B$6230,0)),"",INDIRECT("'SorP'!$A$"&amp;MATCH($J1313,SorP!$B$1:$B$6230,0))))</f>
        <v/>
      </c>
      <c r="U1313" s="241"/>
      <c r="V1313" s="275" t="e">
        <f>IF(C1313="",NA(),MATCH($B1313&amp;$C1313,'Smelter Look-up'!$J:$J,0))</f>
        <v>#N/A</v>
      </c>
      <c r="W1313" s="276"/>
      <c r="X1313" s="276">
        <f t="shared" ca="1" si="37"/>
        <v>0</v>
      </c>
      <c r="Y1313" s="276"/>
      <c r="Z1313" s="276"/>
      <c r="AB1313" s="278" t="str">
        <f t="shared" si="3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36"/>
        <v/>
      </c>
      <c r="T1314" s="225" t="str">
        <f ca="1">IF(B1314="","",IF(ISERROR(MATCH($J1314,SorP!$B$1:$B$6230,0)),"",INDIRECT("'SorP'!$A$"&amp;MATCH($J1314,SorP!$B$1:$B$6230,0))))</f>
        <v/>
      </c>
      <c r="U1314" s="241"/>
      <c r="V1314" s="275" t="e">
        <f>IF(C1314="",NA(),MATCH($B1314&amp;$C1314,'Smelter Look-up'!$J:$J,0))</f>
        <v>#N/A</v>
      </c>
      <c r="W1314" s="276"/>
      <c r="X1314" s="276">
        <f t="shared" ca="1" si="37"/>
        <v>0</v>
      </c>
      <c r="Y1314" s="276"/>
      <c r="Z1314" s="276"/>
      <c r="AB1314" s="278" t="str">
        <f t="shared" si="3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36"/>
        <v/>
      </c>
      <c r="T1315" s="225" t="str">
        <f ca="1">IF(B1315="","",IF(ISERROR(MATCH($J1315,SorP!$B$1:$B$6230,0)),"",INDIRECT("'SorP'!$A$"&amp;MATCH($J1315,SorP!$B$1:$B$6230,0))))</f>
        <v/>
      </c>
      <c r="U1315" s="241"/>
      <c r="V1315" s="275" t="e">
        <f>IF(C1315="",NA(),MATCH($B1315&amp;$C1315,'Smelter Look-up'!$J:$J,0))</f>
        <v>#N/A</v>
      </c>
      <c r="W1315" s="276"/>
      <c r="X1315" s="276">
        <f t="shared" ca="1" si="37"/>
        <v>0</v>
      </c>
      <c r="Y1315" s="276"/>
      <c r="Z1315" s="276"/>
      <c r="AB1315" s="278" t="str">
        <f t="shared" si="3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36"/>
        <v/>
      </c>
      <c r="T1316" s="225" t="str">
        <f ca="1">IF(B1316="","",IF(ISERROR(MATCH($J1316,SorP!$B$1:$B$6230,0)),"",INDIRECT("'SorP'!$A$"&amp;MATCH($J1316,SorP!$B$1:$B$6230,0))))</f>
        <v/>
      </c>
      <c r="U1316" s="241"/>
      <c r="V1316" s="275" t="e">
        <f>IF(C1316="",NA(),MATCH($B1316&amp;$C1316,'Smelter Look-up'!$J:$J,0))</f>
        <v>#N/A</v>
      </c>
      <c r="W1316" s="276"/>
      <c r="X1316" s="276">
        <f t="shared" ca="1" si="37"/>
        <v>0</v>
      </c>
      <c r="Y1316" s="276"/>
      <c r="Z1316" s="276"/>
      <c r="AB1316" s="278" t="str">
        <f t="shared" si="3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36"/>
        <v/>
      </c>
      <c r="T1317" s="225" t="str">
        <f ca="1">IF(B1317="","",IF(ISERROR(MATCH($J1317,SorP!$B$1:$B$6230,0)),"",INDIRECT("'SorP'!$A$"&amp;MATCH($J1317,SorP!$B$1:$B$6230,0))))</f>
        <v/>
      </c>
      <c r="U1317" s="241"/>
      <c r="V1317" s="275" t="e">
        <f>IF(C1317="",NA(),MATCH($B1317&amp;$C1317,'Smelter Look-up'!$J:$J,0))</f>
        <v>#N/A</v>
      </c>
      <c r="W1317" s="276"/>
      <c r="X1317" s="276">
        <f t="shared" ca="1" si="37"/>
        <v>0</v>
      </c>
      <c r="Y1317" s="276"/>
      <c r="Z1317" s="276"/>
      <c r="AB1317" s="278" t="str">
        <f t="shared" si="3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36"/>
        <v/>
      </c>
      <c r="T1318" s="225" t="str">
        <f ca="1">IF(B1318="","",IF(ISERROR(MATCH($J1318,SorP!$B$1:$B$6230,0)),"",INDIRECT("'SorP'!$A$"&amp;MATCH($J1318,SorP!$B$1:$B$6230,0))))</f>
        <v/>
      </c>
      <c r="U1318" s="241"/>
      <c r="V1318" s="275" t="e">
        <f>IF(C1318="",NA(),MATCH($B1318&amp;$C1318,'Smelter Look-up'!$J:$J,0))</f>
        <v>#N/A</v>
      </c>
      <c r="W1318" s="276"/>
      <c r="X1318" s="276">
        <f t="shared" ca="1" si="37"/>
        <v>0</v>
      </c>
      <c r="Y1318" s="276"/>
      <c r="Z1318" s="276"/>
      <c r="AB1318" s="278" t="str">
        <f t="shared" si="3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36"/>
        <v/>
      </c>
      <c r="T1319" s="225" t="str">
        <f ca="1">IF(B1319="","",IF(ISERROR(MATCH($J1319,SorP!$B$1:$B$6230,0)),"",INDIRECT("'SorP'!$A$"&amp;MATCH($J1319,SorP!$B$1:$B$6230,0))))</f>
        <v/>
      </c>
      <c r="U1319" s="241"/>
      <c r="V1319" s="275" t="e">
        <f>IF(C1319="",NA(),MATCH($B1319&amp;$C1319,'Smelter Look-up'!$J:$J,0))</f>
        <v>#N/A</v>
      </c>
      <c r="W1319" s="276"/>
      <c r="X1319" s="276">
        <f t="shared" ca="1" si="37"/>
        <v>0</v>
      </c>
      <c r="Y1319" s="276"/>
      <c r="Z1319" s="276"/>
      <c r="AB1319" s="278" t="str">
        <f t="shared" si="3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36"/>
        <v/>
      </c>
      <c r="T1320" s="225" t="str">
        <f ca="1">IF(B1320="","",IF(ISERROR(MATCH($J1320,SorP!$B$1:$B$6230,0)),"",INDIRECT("'SorP'!$A$"&amp;MATCH($J1320,SorP!$B$1:$B$6230,0))))</f>
        <v/>
      </c>
      <c r="U1320" s="241"/>
      <c r="V1320" s="275" t="e">
        <f>IF(C1320="",NA(),MATCH($B1320&amp;$C1320,'Smelter Look-up'!$J:$J,0))</f>
        <v>#N/A</v>
      </c>
      <c r="W1320" s="276"/>
      <c r="X1320" s="276">
        <f t="shared" ca="1" si="37"/>
        <v>0</v>
      </c>
      <c r="Y1320" s="276"/>
      <c r="Z1320" s="276"/>
      <c r="AB1320" s="278" t="str">
        <f t="shared" si="3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36"/>
        <v/>
      </c>
      <c r="T1321" s="225" t="str">
        <f ca="1">IF(B1321="","",IF(ISERROR(MATCH($J1321,SorP!$B$1:$B$6230,0)),"",INDIRECT("'SorP'!$A$"&amp;MATCH($J1321,SorP!$B$1:$B$6230,0))))</f>
        <v/>
      </c>
      <c r="U1321" s="241"/>
      <c r="V1321" s="275" t="e">
        <f>IF(C1321="",NA(),MATCH($B1321&amp;$C1321,'Smelter Look-up'!$J:$J,0))</f>
        <v>#N/A</v>
      </c>
      <c r="W1321" s="276"/>
      <c r="X1321" s="276">
        <f t="shared" ca="1" si="37"/>
        <v>0</v>
      </c>
      <c r="Y1321" s="276"/>
      <c r="Z1321" s="276"/>
      <c r="AB1321" s="278" t="str">
        <f t="shared" si="3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36"/>
        <v/>
      </c>
      <c r="T1322" s="225" t="str">
        <f ca="1">IF(B1322="","",IF(ISERROR(MATCH($J1322,SorP!$B$1:$B$6230,0)),"",INDIRECT("'SorP'!$A$"&amp;MATCH($J1322,SorP!$B$1:$B$6230,0))))</f>
        <v/>
      </c>
      <c r="U1322" s="241"/>
      <c r="V1322" s="275" t="e">
        <f>IF(C1322="",NA(),MATCH($B1322&amp;$C1322,'Smelter Look-up'!$J:$J,0))</f>
        <v>#N/A</v>
      </c>
      <c r="W1322" s="276"/>
      <c r="X1322" s="276">
        <f t="shared" ca="1" si="37"/>
        <v>0</v>
      </c>
      <c r="Y1322" s="276"/>
      <c r="Z1322" s="276"/>
      <c r="AB1322" s="278" t="str">
        <f t="shared" si="3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36"/>
        <v/>
      </c>
      <c r="T1323" s="225" t="str">
        <f ca="1">IF(B1323="","",IF(ISERROR(MATCH($J1323,SorP!$B$1:$B$6230,0)),"",INDIRECT("'SorP'!$A$"&amp;MATCH($J1323,SorP!$B$1:$B$6230,0))))</f>
        <v/>
      </c>
      <c r="U1323" s="241"/>
      <c r="V1323" s="275" t="e">
        <f>IF(C1323="",NA(),MATCH($B1323&amp;$C1323,'Smelter Look-up'!$J:$J,0))</f>
        <v>#N/A</v>
      </c>
      <c r="W1323" s="276"/>
      <c r="X1323" s="276">
        <f t="shared" ca="1" si="37"/>
        <v>0</v>
      </c>
      <c r="Y1323" s="276"/>
      <c r="Z1323" s="276"/>
      <c r="AB1323" s="278" t="str">
        <f t="shared" si="3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36"/>
        <v/>
      </c>
      <c r="T1324" s="225" t="str">
        <f ca="1">IF(B1324="","",IF(ISERROR(MATCH($J1324,SorP!$B$1:$B$6230,0)),"",INDIRECT("'SorP'!$A$"&amp;MATCH($J1324,SorP!$B$1:$B$6230,0))))</f>
        <v/>
      </c>
      <c r="U1324" s="241"/>
      <c r="V1324" s="275" t="e">
        <f>IF(C1324="",NA(),MATCH($B1324&amp;$C1324,'Smelter Look-up'!$J:$J,0))</f>
        <v>#N/A</v>
      </c>
      <c r="W1324" s="276"/>
      <c r="X1324" s="276">
        <f t="shared" ca="1" si="37"/>
        <v>0</v>
      </c>
      <c r="Y1324" s="276"/>
      <c r="Z1324" s="276"/>
      <c r="AB1324" s="278" t="str">
        <f t="shared" si="3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36"/>
        <v/>
      </c>
      <c r="T1325" s="225" t="str">
        <f ca="1">IF(B1325="","",IF(ISERROR(MATCH($J1325,SorP!$B$1:$B$6230,0)),"",INDIRECT("'SorP'!$A$"&amp;MATCH($J1325,SorP!$B$1:$B$6230,0))))</f>
        <v/>
      </c>
      <c r="U1325" s="241"/>
      <c r="V1325" s="275" t="e">
        <f>IF(C1325="",NA(),MATCH($B1325&amp;$C1325,'Smelter Look-up'!$J:$J,0))</f>
        <v>#N/A</v>
      </c>
      <c r="W1325" s="276"/>
      <c r="X1325" s="276">
        <f t="shared" ca="1" si="37"/>
        <v>0</v>
      </c>
      <c r="Y1325" s="276"/>
      <c r="Z1325" s="276"/>
      <c r="AB1325" s="278" t="str">
        <f t="shared" si="3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36"/>
        <v/>
      </c>
      <c r="T1326" s="225" t="str">
        <f ca="1">IF(B1326="","",IF(ISERROR(MATCH($J1326,SorP!$B$1:$B$6230,0)),"",INDIRECT("'SorP'!$A$"&amp;MATCH($J1326,SorP!$B$1:$B$6230,0))))</f>
        <v/>
      </c>
      <c r="U1326" s="241"/>
      <c r="V1326" s="275" t="e">
        <f>IF(C1326="",NA(),MATCH($B1326&amp;$C1326,'Smelter Look-up'!$J:$J,0))</f>
        <v>#N/A</v>
      </c>
      <c r="W1326" s="276"/>
      <c r="X1326" s="276">
        <f t="shared" ca="1" si="37"/>
        <v>0</v>
      </c>
      <c r="Y1326" s="276"/>
      <c r="Z1326" s="276"/>
      <c r="AB1326" s="278" t="str">
        <f t="shared" si="3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36"/>
        <v/>
      </c>
      <c r="T1327" s="225" t="str">
        <f ca="1">IF(B1327="","",IF(ISERROR(MATCH($J1327,SorP!$B$1:$B$6230,0)),"",INDIRECT("'SorP'!$A$"&amp;MATCH($J1327,SorP!$B$1:$B$6230,0))))</f>
        <v/>
      </c>
      <c r="U1327" s="241"/>
      <c r="V1327" s="275" t="e">
        <f>IF(C1327="",NA(),MATCH($B1327&amp;$C1327,'Smelter Look-up'!$J:$J,0))</f>
        <v>#N/A</v>
      </c>
      <c r="W1327" s="276"/>
      <c r="X1327" s="276">
        <f t="shared" ca="1" si="37"/>
        <v>0</v>
      </c>
      <c r="Y1327" s="276"/>
      <c r="Z1327" s="276"/>
      <c r="AB1327" s="278" t="str">
        <f t="shared" si="3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36"/>
        <v/>
      </c>
      <c r="T1328" s="225" t="str">
        <f ca="1">IF(B1328="","",IF(ISERROR(MATCH($J1328,SorP!$B$1:$B$6230,0)),"",INDIRECT("'SorP'!$A$"&amp;MATCH($J1328,SorP!$B$1:$B$6230,0))))</f>
        <v/>
      </c>
      <c r="U1328" s="241"/>
      <c r="V1328" s="275" t="e">
        <f>IF(C1328="",NA(),MATCH($B1328&amp;$C1328,'Smelter Look-up'!$J:$J,0))</f>
        <v>#N/A</v>
      </c>
      <c r="W1328" s="276"/>
      <c r="X1328" s="276">
        <f t="shared" ca="1" si="37"/>
        <v>0</v>
      </c>
      <c r="Y1328" s="276"/>
      <c r="Z1328" s="276"/>
      <c r="AB1328" s="278" t="str">
        <f t="shared" si="3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36"/>
        <v/>
      </c>
      <c r="T1329" s="225" t="str">
        <f ca="1">IF(B1329="","",IF(ISERROR(MATCH($J1329,SorP!$B$1:$B$6230,0)),"",INDIRECT("'SorP'!$A$"&amp;MATCH($J1329,SorP!$B$1:$B$6230,0))))</f>
        <v/>
      </c>
      <c r="U1329" s="241"/>
      <c r="V1329" s="275" t="e">
        <f>IF(C1329="",NA(),MATCH($B1329&amp;$C1329,'Smelter Look-up'!$J:$J,0))</f>
        <v>#N/A</v>
      </c>
      <c r="W1329" s="276"/>
      <c r="X1329" s="276">
        <f t="shared" ca="1" si="37"/>
        <v>0</v>
      </c>
      <c r="Y1329" s="276"/>
      <c r="Z1329" s="276"/>
      <c r="AB1329" s="278" t="str">
        <f t="shared" si="3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36"/>
        <v/>
      </c>
      <c r="T1330" s="225" t="str">
        <f ca="1">IF(B1330="","",IF(ISERROR(MATCH($J1330,SorP!$B$1:$B$6230,0)),"",INDIRECT("'SorP'!$A$"&amp;MATCH($J1330,SorP!$B$1:$B$6230,0))))</f>
        <v/>
      </c>
      <c r="U1330" s="241"/>
      <c r="V1330" s="275" t="e">
        <f>IF(C1330="",NA(),MATCH($B1330&amp;$C1330,'Smelter Look-up'!$J:$J,0))</f>
        <v>#N/A</v>
      </c>
      <c r="W1330" s="276"/>
      <c r="X1330" s="276">
        <f t="shared" ca="1" si="37"/>
        <v>0</v>
      </c>
      <c r="Y1330" s="276"/>
      <c r="Z1330" s="276"/>
      <c r="AB1330" s="278" t="str">
        <f t="shared" si="3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36"/>
        <v/>
      </c>
      <c r="T1331" s="225" t="str">
        <f ca="1">IF(B1331="","",IF(ISERROR(MATCH($J1331,SorP!$B$1:$B$6230,0)),"",INDIRECT("'SorP'!$A$"&amp;MATCH($J1331,SorP!$B$1:$B$6230,0))))</f>
        <v/>
      </c>
      <c r="U1331" s="241"/>
      <c r="V1331" s="275" t="e">
        <f>IF(C1331="",NA(),MATCH($B1331&amp;$C1331,'Smelter Look-up'!$J:$J,0))</f>
        <v>#N/A</v>
      </c>
      <c r="W1331" s="276"/>
      <c r="X1331" s="276">
        <f t="shared" ca="1" si="37"/>
        <v>0</v>
      </c>
      <c r="Y1331" s="276"/>
      <c r="Z1331" s="276"/>
      <c r="AB1331" s="278" t="str">
        <f t="shared" si="3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36"/>
        <v/>
      </c>
      <c r="T1332" s="225" t="str">
        <f ca="1">IF(B1332="","",IF(ISERROR(MATCH($J1332,SorP!$B$1:$B$6230,0)),"",INDIRECT("'SorP'!$A$"&amp;MATCH($J1332,SorP!$B$1:$B$6230,0))))</f>
        <v/>
      </c>
      <c r="U1332" s="241"/>
      <c r="V1332" s="275" t="e">
        <f>IF(C1332="",NA(),MATCH($B1332&amp;$C1332,'Smelter Look-up'!$J:$J,0))</f>
        <v>#N/A</v>
      </c>
      <c r="W1332" s="276"/>
      <c r="X1332" s="276">
        <f t="shared" ca="1" si="37"/>
        <v>0</v>
      </c>
      <c r="Y1332" s="276"/>
      <c r="Z1332" s="276"/>
      <c r="AB1332" s="278" t="str">
        <f t="shared" si="3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36"/>
        <v/>
      </c>
      <c r="T1333" s="225" t="str">
        <f ca="1">IF(B1333="","",IF(ISERROR(MATCH($J1333,SorP!$B$1:$B$6230,0)),"",INDIRECT("'SorP'!$A$"&amp;MATCH($J1333,SorP!$B$1:$B$6230,0))))</f>
        <v/>
      </c>
      <c r="U1333" s="241"/>
      <c r="V1333" s="275" t="e">
        <f>IF(C1333="",NA(),MATCH($B1333&amp;$C1333,'Smelter Look-up'!$J:$J,0))</f>
        <v>#N/A</v>
      </c>
      <c r="W1333" s="276"/>
      <c r="X1333" s="276">
        <f t="shared" ca="1" si="37"/>
        <v>0</v>
      </c>
      <c r="Y1333" s="276"/>
      <c r="Z1333" s="276"/>
      <c r="AB1333" s="278" t="str">
        <f t="shared" si="3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36"/>
        <v/>
      </c>
      <c r="T1334" s="225" t="str">
        <f ca="1">IF(B1334="","",IF(ISERROR(MATCH($J1334,SorP!$B$1:$B$6230,0)),"",INDIRECT("'SorP'!$A$"&amp;MATCH($J1334,SorP!$B$1:$B$6230,0))))</f>
        <v/>
      </c>
      <c r="U1334" s="241"/>
      <c r="V1334" s="275" t="e">
        <f>IF(C1334="",NA(),MATCH($B1334&amp;$C1334,'Smelter Look-up'!$J:$J,0))</f>
        <v>#N/A</v>
      </c>
      <c r="W1334" s="276"/>
      <c r="X1334" s="276">
        <f t="shared" ca="1" si="37"/>
        <v>0</v>
      </c>
      <c r="Y1334" s="276"/>
      <c r="Z1334" s="276"/>
      <c r="AB1334" s="278" t="str">
        <f t="shared" si="3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36"/>
        <v/>
      </c>
      <c r="T1335" s="225" t="str">
        <f ca="1">IF(B1335="","",IF(ISERROR(MATCH($J1335,SorP!$B$1:$B$6230,0)),"",INDIRECT("'SorP'!$A$"&amp;MATCH($J1335,SorP!$B$1:$B$6230,0))))</f>
        <v/>
      </c>
      <c r="U1335" s="241"/>
      <c r="V1335" s="275" t="e">
        <f>IF(C1335="",NA(),MATCH($B1335&amp;$C1335,'Smelter Look-up'!$J:$J,0))</f>
        <v>#N/A</v>
      </c>
      <c r="W1335" s="276"/>
      <c r="X1335" s="276">
        <f t="shared" ca="1" si="37"/>
        <v>0</v>
      </c>
      <c r="Y1335" s="276"/>
      <c r="Z1335" s="276"/>
      <c r="AB1335" s="278" t="str">
        <f t="shared" si="3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36"/>
        <v/>
      </c>
      <c r="T1336" s="225" t="str">
        <f ca="1">IF(B1336="","",IF(ISERROR(MATCH($J1336,SorP!$B$1:$B$6230,0)),"",INDIRECT("'SorP'!$A$"&amp;MATCH($J1336,SorP!$B$1:$B$6230,0))))</f>
        <v/>
      </c>
      <c r="U1336" s="241"/>
      <c r="V1336" s="275" t="e">
        <f>IF(C1336="",NA(),MATCH($B1336&amp;$C1336,'Smelter Look-up'!$J:$J,0))</f>
        <v>#N/A</v>
      </c>
      <c r="W1336" s="276"/>
      <c r="X1336" s="276">
        <f t="shared" ca="1" si="37"/>
        <v>0</v>
      </c>
      <c r="Y1336" s="276"/>
      <c r="Z1336" s="276"/>
      <c r="AB1336" s="278" t="str">
        <f t="shared" si="3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36"/>
        <v/>
      </c>
      <c r="T1337" s="225" t="str">
        <f ca="1">IF(B1337="","",IF(ISERROR(MATCH($J1337,SorP!$B$1:$B$6230,0)),"",INDIRECT("'SorP'!$A$"&amp;MATCH($J1337,SorP!$B$1:$B$6230,0))))</f>
        <v/>
      </c>
      <c r="U1337" s="241"/>
      <c r="V1337" s="275" t="e">
        <f>IF(C1337="",NA(),MATCH($B1337&amp;$C1337,'Smelter Look-up'!$J:$J,0))</f>
        <v>#N/A</v>
      </c>
      <c r="W1337" s="276"/>
      <c r="X1337" s="276">
        <f t="shared" ca="1" si="37"/>
        <v>0</v>
      </c>
      <c r="Y1337" s="276"/>
      <c r="Z1337" s="276"/>
      <c r="AB1337" s="278" t="str">
        <f t="shared" si="3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36"/>
        <v/>
      </c>
      <c r="T1338" s="225" t="str">
        <f ca="1">IF(B1338="","",IF(ISERROR(MATCH($J1338,SorP!$B$1:$B$6230,0)),"",INDIRECT("'SorP'!$A$"&amp;MATCH($J1338,SorP!$B$1:$B$6230,0))))</f>
        <v/>
      </c>
      <c r="U1338" s="241"/>
      <c r="V1338" s="275" t="e">
        <f>IF(C1338="",NA(),MATCH($B1338&amp;$C1338,'Smelter Look-up'!$J:$J,0))</f>
        <v>#N/A</v>
      </c>
      <c r="W1338" s="276"/>
      <c r="X1338" s="276">
        <f t="shared" ca="1" si="37"/>
        <v>0</v>
      </c>
      <c r="Y1338" s="276"/>
      <c r="Z1338" s="276"/>
      <c r="AB1338" s="278" t="str">
        <f t="shared" si="3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3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40">IF(AND(C1339="Smelter not listed",OR(LEN(D1339)=0,LEN(E1339)=0)),1,0)</f>
        <v>0</v>
      </c>
      <c r="Y1339" s="276"/>
      <c r="Z1339" s="276"/>
      <c r="AB1339" s="278" t="str">
        <f t="shared" ref="AB1339" si="4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4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43">IF(AND(C1340="Smelter not listed",OR(LEN(D1340)=0,LEN(E1340)=0)),1,0)</f>
        <v>0</v>
      </c>
      <c r="Y1340" s="276"/>
      <c r="Z1340" s="276"/>
      <c r="AB1340" s="278" t="str">
        <f t="shared" ref="AB1340:AB1371" si="4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42"/>
        <v/>
      </c>
      <c r="T1341" s="225" t="str">
        <f ca="1">IF(B1341="","",IF(ISERROR(MATCH($J1341,SorP!$B$1:$B$6230,0)),"",INDIRECT("'SorP'!$A$"&amp;MATCH($J1341,SorP!$B$1:$B$6230,0))))</f>
        <v/>
      </c>
      <c r="U1341" s="241"/>
      <c r="V1341" s="275" t="e">
        <f>IF(C1341="",NA(),MATCH($B1341&amp;$C1341,'Smelter Look-up'!$J:$J,0))</f>
        <v>#N/A</v>
      </c>
      <c r="W1341" s="276"/>
      <c r="X1341" s="276">
        <f t="shared" ca="1" si="43"/>
        <v>0</v>
      </c>
      <c r="Y1341" s="276"/>
      <c r="Z1341" s="276"/>
      <c r="AB1341" s="278" t="str">
        <f t="shared" si="4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42"/>
        <v/>
      </c>
      <c r="T1342" s="225" t="str">
        <f ca="1">IF(B1342="","",IF(ISERROR(MATCH($J1342,SorP!$B$1:$B$6230,0)),"",INDIRECT("'SorP'!$A$"&amp;MATCH($J1342,SorP!$B$1:$B$6230,0))))</f>
        <v/>
      </c>
      <c r="U1342" s="241"/>
      <c r="V1342" s="275" t="e">
        <f>IF(C1342="",NA(),MATCH($B1342&amp;$C1342,'Smelter Look-up'!$J:$J,0))</f>
        <v>#N/A</v>
      </c>
      <c r="W1342" s="276"/>
      <c r="X1342" s="276">
        <f t="shared" ca="1" si="43"/>
        <v>0</v>
      </c>
      <c r="Y1342" s="276"/>
      <c r="Z1342" s="276"/>
      <c r="AB1342" s="278" t="str">
        <f t="shared" si="4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42"/>
        <v/>
      </c>
      <c r="T1343" s="225" t="str">
        <f ca="1">IF(B1343="","",IF(ISERROR(MATCH($J1343,SorP!$B$1:$B$6230,0)),"",INDIRECT("'SorP'!$A$"&amp;MATCH($J1343,SorP!$B$1:$B$6230,0))))</f>
        <v/>
      </c>
      <c r="U1343" s="241"/>
      <c r="V1343" s="275" t="e">
        <f>IF(C1343="",NA(),MATCH($B1343&amp;$C1343,'Smelter Look-up'!$J:$J,0))</f>
        <v>#N/A</v>
      </c>
      <c r="W1343" s="276"/>
      <c r="X1343" s="276">
        <f t="shared" ca="1" si="43"/>
        <v>0</v>
      </c>
      <c r="Y1343" s="276"/>
      <c r="Z1343" s="276"/>
      <c r="AB1343" s="278" t="str">
        <f t="shared" si="4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42"/>
        <v/>
      </c>
      <c r="T1344" s="225" t="str">
        <f ca="1">IF(B1344="","",IF(ISERROR(MATCH($J1344,SorP!$B$1:$B$6230,0)),"",INDIRECT("'SorP'!$A$"&amp;MATCH($J1344,SorP!$B$1:$B$6230,0))))</f>
        <v/>
      </c>
      <c r="U1344" s="241"/>
      <c r="V1344" s="275" t="e">
        <f>IF(C1344="",NA(),MATCH($B1344&amp;$C1344,'Smelter Look-up'!$J:$J,0))</f>
        <v>#N/A</v>
      </c>
      <c r="W1344" s="276"/>
      <c r="X1344" s="276">
        <f t="shared" ca="1" si="43"/>
        <v>0</v>
      </c>
      <c r="Y1344" s="276"/>
      <c r="Z1344" s="276"/>
      <c r="AB1344" s="278" t="str">
        <f t="shared" si="4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42"/>
        <v/>
      </c>
      <c r="T1345" s="225" t="str">
        <f ca="1">IF(B1345="","",IF(ISERROR(MATCH($J1345,SorP!$B$1:$B$6230,0)),"",INDIRECT("'SorP'!$A$"&amp;MATCH($J1345,SorP!$B$1:$B$6230,0))))</f>
        <v/>
      </c>
      <c r="U1345" s="241"/>
      <c r="V1345" s="275" t="e">
        <f>IF(C1345="",NA(),MATCH($B1345&amp;$C1345,'Smelter Look-up'!$J:$J,0))</f>
        <v>#N/A</v>
      </c>
      <c r="W1345" s="276"/>
      <c r="X1345" s="276">
        <f t="shared" ca="1" si="43"/>
        <v>0</v>
      </c>
      <c r="Y1345" s="276"/>
      <c r="Z1345" s="276"/>
      <c r="AB1345" s="278" t="str">
        <f t="shared" si="4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42"/>
        <v/>
      </c>
      <c r="T1346" s="225" t="str">
        <f ca="1">IF(B1346="","",IF(ISERROR(MATCH($J1346,SorP!$B$1:$B$6230,0)),"",INDIRECT("'SorP'!$A$"&amp;MATCH($J1346,SorP!$B$1:$B$6230,0))))</f>
        <v/>
      </c>
      <c r="U1346" s="241"/>
      <c r="V1346" s="275" t="e">
        <f>IF(C1346="",NA(),MATCH($B1346&amp;$C1346,'Smelter Look-up'!$J:$J,0))</f>
        <v>#N/A</v>
      </c>
      <c r="W1346" s="276"/>
      <c r="X1346" s="276">
        <f t="shared" ca="1" si="43"/>
        <v>0</v>
      </c>
      <c r="Y1346" s="276"/>
      <c r="Z1346" s="276"/>
      <c r="AB1346" s="278" t="str">
        <f t="shared" si="4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42"/>
        <v/>
      </c>
      <c r="T1347" s="225" t="str">
        <f ca="1">IF(B1347="","",IF(ISERROR(MATCH($J1347,SorP!$B$1:$B$6230,0)),"",INDIRECT("'SorP'!$A$"&amp;MATCH($J1347,SorP!$B$1:$B$6230,0))))</f>
        <v/>
      </c>
      <c r="U1347" s="241"/>
      <c r="V1347" s="275" t="e">
        <f>IF(C1347="",NA(),MATCH($B1347&amp;$C1347,'Smelter Look-up'!$J:$J,0))</f>
        <v>#N/A</v>
      </c>
      <c r="W1347" s="276"/>
      <c r="X1347" s="276">
        <f t="shared" ca="1" si="43"/>
        <v>0</v>
      </c>
      <c r="Y1347" s="276"/>
      <c r="Z1347" s="276"/>
      <c r="AB1347" s="278" t="str">
        <f t="shared" si="4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42"/>
        <v/>
      </c>
      <c r="T1348" s="225" t="str">
        <f ca="1">IF(B1348="","",IF(ISERROR(MATCH($J1348,SorP!$B$1:$B$6230,0)),"",INDIRECT("'SorP'!$A$"&amp;MATCH($J1348,SorP!$B$1:$B$6230,0))))</f>
        <v/>
      </c>
      <c r="U1348" s="241"/>
      <c r="V1348" s="275" t="e">
        <f>IF(C1348="",NA(),MATCH($B1348&amp;$C1348,'Smelter Look-up'!$J:$J,0))</f>
        <v>#N/A</v>
      </c>
      <c r="W1348" s="276"/>
      <c r="X1348" s="276">
        <f t="shared" ca="1" si="43"/>
        <v>0</v>
      </c>
      <c r="Y1348" s="276"/>
      <c r="Z1348" s="276"/>
      <c r="AB1348" s="278" t="str">
        <f t="shared" si="4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42"/>
        <v/>
      </c>
      <c r="T1349" s="225" t="str">
        <f ca="1">IF(B1349="","",IF(ISERROR(MATCH($J1349,SorP!$B$1:$B$6230,0)),"",INDIRECT("'SorP'!$A$"&amp;MATCH($J1349,SorP!$B$1:$B$6230,0))))</f>
        <v/>
      </c>
      <c r="U1349" s="241"/>
      <c r="V1349" s="275" t="e">
        <f>IF(C1349="",NA(),MATCH($B1349&amp;$C1349,'Smelter Look-up'!$J:$J,0))</f>
        <v>#N/A</v>
      </c>
      <c r="W1349" s="276"/>
      <c r="X1349" s="276">
        <f t="shared" ca="1" si="43"/>
        <v>0</v>
      </c>
      <c r="Y1349" s="276"/>
      <c r="Z1349" s="276"/>
      <c r="AB1349" s="278" t="str">
        <f t="shared" si="4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42"/>
        <v/>
      </c>
      <c r="T1350" s="225" t="str">
        <f ca="1">IF(B1350="","",IF(ISERROR(MATCH($J1350,SorP!$B$1:$B$6230,0)),"",INDIRECT("'SorP'!$A$"&amp;MATCH($J1350,SorP!$B$1:$B$6230,0))))</f>
        <v/>
      </c>
      <c r="U1350" s="241"/>
      <c r="V1350" s="275" t="e">
        <f>IF(C1350="",NA(),MATCH($B1350&amp;$C1350,'Smelter Look-up'!$J:$J,0))</f>
        <v>#N/A</v>
      </c>
      <c r="W1350" s="276"/>
      <c r="X1350" s="276">
        <f t="shared" ca="1" si="43"/>
        <v>0</v>
      </c>
      <c r="Y1350" s="276"/>
      <c r="Z1350" s="276"/>
      <c r="AB1350" s="278" t="str">
        <f t="shared" si="4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42"/>
        <v/>
      </c>
      <c r="T1351" s="225" t="str">
        <f ca="1">IF(B1351="","",IF(ISERROR(MATCH($J1351,SorP!$B$1:$B$6230,0)),"",INDIRECT("'SorP'!$A$"&amp;MATCH($J1351,SorP!$B$1:$B$6230,0))))</f>
        <v/>
      </c>
      <c r="U1351" s="241"/>
      <c r="V1351" s="275" t="e">
        <f>IF(C1351="",NA(),MATCH($B1351&amp;$C1351,'Smelter Look-up'!$J:$J,0))</f>
        <v>#N/A</v>
      </c>
      <c r="W1351" s="276"/>
      <c r="X1351" s="276">
        <f t="shared" ca="1" si="43"/>
        <v>0</v>
      </c>
      <c r="Y1351" s="276"/>
      <c r="Z1351" s="276"/>
      <c r="AB1351" s="278" t="str">
        <f t="shared" si="4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42"/>
        <v/>
      </c>
      <c r="T1352" s="225" t="str">
        <f ca="1">IF(B1352="","",IF(ISERROR(MATCH($J1352,SorP!$B$1:$B$6230,0)),"",INDIRECT("'SorP'!$A$"&amp;MATCH($J1352,SorP!$B$1:$B$6230,0))))</f>
        <v/>
      </c>
      <c r="U1352" s="241"/>
      <c r="V1352" s="275" t="e">
        <f>IF(C1352="",NA(),MATCH($B1352&amp;$C1352,'Smelter Look-up'!$J:$J,0))</f>
        <v>#N/A</v>
      </c>
      <c r="W1352" s="276"/>
      <c r="X1352" s="276">
        <f t="shared" ca="1" si="43"/>
        <v>0</v>
      </c>
      <c r="Y1352" s="276"/>
      <c r="Z1352" s="276"/>
      <c r="AB1352" s="278" t="str">
        <f t="shared" si="4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42"/>
        <v/>
      </c>
      <c r="T1353" s="225" t="str">
        <f ca="1">IF(B1353="","",IF(ISERROR(MATCH($J1353,SorP!$B$1:$B$6230,0)),"",INDIRECT("'SorP'!$A$"&amp;MATCH($J1353,SorP!$B$1:$B$6230,0))))</f>
        <v/>
      </c>
      <c r="U1353" s="241"/>
      <c r="V1353" s="275" t="e">
        <f>IF(C1353="",NA(),MATCH($B1353&amp;$C1353,'Smelter Look-up'!$J:$J,0))</f>
        <v>#N/A</v>
      </c>
      <c r="W1353" s="276"/>
      <c r="X1353" s="276">
        <f t="shared" ca="1" si="43"/>
        <v>0</v>
      </c>
      <c r="Y1353" s="276"/>
      <c r="Z1353" s="276"/>
      <c r="AB1353" s="278" t="str">
        <f t="shared" si="4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42"/>
        <v/>
      </c>
      <c r="T1354" s="225" t="str">
        <f ca="1">IF(B1354="","",IF(ISERROR(MATCH($J1354,SorP!$B$1:$B$6230,0)),"",INDIRECT("'SorP'!$A$"&amp;MATCH($J1354,SorP!$B$1:$B$6230,0))))</f>
        <v/>
      </c>
      <c r="U1354" s="241"/>
      <c r="V1354" s="275" t="e">
        <f>IF(C1354="",NA(),MATCH($B1354&amp;$C1354,'Smelter Look-up'!$J:$J,0))</f>
        <v>#N/A</v>
      </c>
      <c r="W1354" s="276"/>
      <c r="X1354" s="276">
        <f t="shared" ca="1" si="43"/>
        <v>0</v>
      </c>
      <c r="Y1354" s="276"/>
      <c r="Z1354" s="276"/>
      <c r="AB1354" s="278" t="str">
        <f t="shared" si="4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42"/>
        <v/>
      </c>
      <c r="T1355" s="225" t="str">
        <f ca="1">IF(B1355="","",IF(ISERROR(MATCH($J1355,SorP!$B$1:$B$6230,0)),"",INDIRECT("'SorP'!$A$"&amp;MATCH($J1355,SorP!$B$1:$B$6230,0))))</f>
        <v/>
      </c>
      <c r="U1355" s="241"/>
      <c r="V1355" s="275" t="e">
        <f>IF(C1355="",NA(),MATCH($B1355&amp;$C1355,'Smelter Look-up'!$J:$J,0))</f>
        <v>#N/A</v>
      </c>
      <c r="W1355" s="276"/>
      <c r="X1355" s="276">
        <f t="shared" ca="1" si="43"/>
        <v>0</v>
      </c>
      <c r="Y1355" s="276"/>
      <c r="Z1355" s="276"/>
      <c r="AB1355" s="278" t="str">
        <f t="shared" si="4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42"/>
        <v/>
      </c>
      <c r="T1356" s="225" t="str">
        <f ca="1">IF(B1356="","",IF(ISERROR(MATCH($J1356,SorP!$B$1:$B$6230,0)),"",INDIRECT("'SorP'!$A$"&amp;MATCH($J1356,SorP!$B$1:$B$6230,0))))</f>
        <v/>
      </c>
      <c r="U1356" s="241"/>
      <c r="V1356" s="275" t="e">
        <f>IF(C1356="",NA(),MATCH($B1356&amp;$C1356,'Smelter Look-up'!$J:$J,0))</f>
        <v>#N/A</v>
      </c>
      <c r="W1356" s="276"/>
      <c r="X1356" s="276">
        <f t="shared" ca="1" si="43"/>
        <v>0</v>
      </c>
      <c r="Y1356" s="276"/>
      <c r="Z1356" s="276"/>
      <c r="AB1356" s="278" t="str">
        <f t="shared" si="4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42"/>
        <v/>
      </c>
      <c r="T1357" s="225" t="str">
        <f ca="1">IF(B1357="","",IF(ISERROR(MATCH($J1357,SorP!$B$1:$B$6230,0)),"",INDIRECT("'SorP'!$A$"&amp;MATCH($J1357,SorP!$B$1:$B$6230,0))))</f>
        <v/>
      </c>
      <c r="U1357" s="241"/>
      <c r="V1357" s="275" t="e">
        <f>IF(C1357="",NA(),MATCH($B1357&amp;$C1357,'Smelter Look-up'!$J:$J,0))</f>
        <v>#N/A</v>
      </c>
      <c r="W1357" s="276"/>
      <c r="X1357" s="276">
        <f t="shared" ca="1" si="43"/>
        <v>0</v>
      </c>
      <c r="Y1357" s="276"/>
      <c r="Z1357" s="276"/>
      <c r="AB1357" s="278" t="str">
        <f t="shared" si="4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42"/>
        <v/>
      </c>
      <c r="T1358" s="225" t="str">
        <f ca="1">IF(B1358="","",IF(ISERROR(MATCH($J1358,SorP!$B$1:$B$6230,0)),"",INDIRECT("'SorP'!$A$"&amp;MATCH($J1358,SorP!$B$1:$B$6230,0))))</f>
        <v/>
      </c>
      <c r="U1358" s="241"/>
      <c r="V1358" s="275" t="e">
        <f>IF(C1358="",NA(),MATCH($B1358&amp;$C1358,'Smelter Look-up'!$J:$J,0))</f>
        <v>#N/A</v>
      </c>
      <c r="W1358" s="276"/>
      <c r="X1358" s="276">
        <f t="shared" ca="1" si="43"/>
        <v>0</v>
      </c>
      <c r="Y1358" s="276"/>
      <c r="Z1358" s="276"/>
      <c r="AB1358" s="278" t="str">
        <f t="shared" si="4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42"/>
        <v/>
      </c>
      <c r="T1359" s="225" t="str">
        <f ca="1">IF(B1359="","",IF(ISERROR(MATCH($J1359,SorP!$B$1:$B$6230,0)),"",INDIRECT("'SorP'!$A$"&amp;MATCH($J1359,SorP!$B$1:$B$6230,0))))</f>
        <v/>
      </c>
      <c r="U1359" s="241"/>
      <c r="V1359" s="275" t="e">
        <f>IF(C1359="",NA(),MATCH($B1359&amp;$C1359,'Smelter Look-up'!$J:$J,0))</f>
        <v>#N/A</v>
      </c>
      <c r="W1359" s="276"/>
      <c r="X1359" s="276">
        <f t="shared" ca="1" si="43"/>
        <v>0</v>
      </c>
      <c r="Y1359" s="276"/>
      <c r="Z1359" s="276"/>
      <c r="AB1359" s="278" t="str">
        <f t="shared" si="4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42"/>
        <v/>
      </c>
      <c r="T1360" s="225" t="str">
        <f ca="1">IF(B1360="","",IF(ISERROR(MATCH($J1360,SorP!$B$1:$B$6230,0)),"",INDIRECT("'SorP'!$A$"&amp;MATCH($J1360,SorP!$B$1:$B$6230,0))))</f>
        <v/>
      </c>
      <c r="U1360" s="241"/>
      <c r="V1360" s="275" t="e">
        <f>IF(C1360="",NA(),MATCH($B1360&amp;$C1360,'Smelter Look-up'!$J:$J,0))</f>
        <v>#N/A</v>
      </c>
      <c r="W1360" s="276"/>
      <c r="X1360" s="276">
        <f t="shared" ca="1" si="43"/>
        <v>0</v>
      </c>
      <c r="Y1360" s="276"/>
      <c r="Z1360" s="276"/>
      <c r="AB1360" s="278" t="str">
        <f t="shared" si="4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42"/>
        <v/>
      </c>
      <c r="T1361" s="225" t="str">
        <f ca="1">IF(B1361="","",IF(ISERROR(MATCH($J1361,SorP!$B$1:$B$6230,0)),"",INDIRECT("'SorP'!$A$"&amp;MATCH($J1361,SorP!$B$1:$B$6230,0))))</f>
        <v/>
      </c>
      <c r="U1361" s="241"/>
      <c r="V1361" s="275" t="e">
        <f>IF(C1361="",NA(),MATCH($B1361&amp;$C1361,'Smelter Look-up'!$J:$J,0))</f>
        <v>#N/A</v>
      </c>
      <c r="W1361" s="276"/>
      <c r="X1361" s="276">
        <f t="shared" ca="1" si="43"/>
        <v>0</v>
      </c>
      <c r="Y1361" s="276"/>
      <c r="Z1361" s="276"/>
      <c r="AB1361" s="278" t="str">
        <f t="shared" si="4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42"/>
        <v/>
      </c>
      <c r="T1362" s="225" t="str">
        <f ca="1">IF(B1362="","",IF(ISERROR(MATCH($J1362,SorP!$B$1:$B$6230,0)),"",INDIRECT("'SorP'!$A$"&amp;MATCH($J1362,SorP!$B$1:$B$6230,0))))</f>
        <v/>
      </c>
      <c r="U1362" s="241"/>
      <c r="V1362" s="275" t="e">
        <f>IF(C1362="",NA(),MATCH($B1362&amp;$C1362,'Smelter Look-up'!$J:$J,0))</f>
        <v>#N/A</v>
      </c>
      <c r="W1362" s="276"/>
      <c r="X1362" s="276">
        <f t="shared" ca="1" si="43"/>
        <v>0</v>
      </c>
      <c r="Y1362" s="276"/>
      <c r="Z1362" s="276"/>
      <c r="AB1362" s="278" t="str">
        <f t="shared" si="4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42"/>
        <v/>
      </c>
      <c r="T1363" s="225" t="str">
        <f ca="1">IF(B1363="","",IF(ISERROR(MATCH($J1363,SorP!$B$1:$B$6230,0)),"",INDIRECT("'SorP'!$A$"&amp;MATCH($J1363,SorP!$B$1:$B$6230,0))))</f>
        <v/>
      </c>
      <c r="U1363" s="241"/>
      <c r="V1363" s="275" t="e">
        <f>IF(C1363="",NA(),MATCH($B1363&amp;$C1363,'Smelter Look-up'!$J:$J,0))</f>
        <v>#N/A</v>
      </c>
      <c r="W1363" s="276"/>
      <c r="X1363" s="276">
        <f t="shared" ca="1" si="43"/>
        <v>0</v>
      </c>
      <c r="Y1363" s="276"/>
      <c r="Z1363" s="276"/>
      <c r="AB1363" s="278" t="str">
        <f t="shared" si="4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42"/>
        <v/>
      </c>
      <c r="T1364" s="225" t="str">
        <f ca="1">IF(B1364="","",IF(ISERROR(MATCH($J1364,SorP!$B$1:$B$6230,0)),"",INDIRECT("'SorP'!$A$"&amp;MATCH($J1364,SorP!$B$1:$B$6230,0))))</f>
        <v/>
      </c>
      <c r="U1364" s="241"/>
      <c r="V1364" s="275" t="e">
        <f>IF(C1364="",NA(),MATCH($B1364&amp;$C1364,'Smelter Look-up'!$J:$J,0))</f>
        <v>#N/A</v>
      </c>
      <c r="W1364" s="276"/>
      <c r="X1364" s="276">
        <f t="shared" ca="1" si="43"/>
        <v>0</v>
      </c>
      <c r="Y1364" s="276"/>
      <c r="Z1364" s="276"/>
      <c r="AB1364" s="278" t="str">
        <f t="shared" si="4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42"/>
        <v/>
      </c>
      <c r="T1365" s="225" t="str">
        <f ca="1">IF(B1365="","",IF(ISERROR(MATCH($J1365,SorP!$B$1:$B$6230,0)),"",INDIRECT("'SorP'!$A$"&amp;MATCH($J1365,SorP!$B$1:$B$6230,0))))</f>
        <v/>
      </c>
      <c r="U1365" s="241"/>
      <c r="V1365" s="275" t="e">
        <f>IF(C1365="",NA(),MATCH($B1365&amp;$C1365,'Smelter Look-up'!$J:$J,0))</f>
        <v>#N/A</v>
      </c>
      <c r="W1365" s="276"/>
      <c r="X1365" s="276">
        <f t="shared" ca="1" si="43"/>
        <v>0</v>
      </c>
      <c r="Y1365" s="276"/>
      <c r="Z1365" s="276"/>
      <c r="AB1365" s="278" t="str">
        <f t="shared" si="4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42"/>
        <v/>
      </c>
      <c r="T1366" s="225" t="str">
        <f ca="1">IF(B1366="","",IF(ISERROR(MATCH($J1366,SorP!$B$1:$B$6230,0)),"",INDIRECT("'SorP'!$A$"&amp;MATCH($J1366,SorP!$B$1:$B$6230,0))))</f>
        <v/>
      </c>
      <c r="U1366" s="241"/>
      <c r="V1366" s="275" t="e">
        <f>IF(C1366="",NA(),MATCH($B1366&amp;$C1366,'Smelter Look-up'!$J:$J,0))</f>
        <v>#N/A</v>
      </c>
      <c r="W1366" s="276"/>
      <c r="X1366" s="276">
        <f t="shared" ca="1" si="43"/>
        <v>0</v>
      </c>
      <c r="Y1366" s="276"/>
      <c r="Z1366" s="276"/>
      <c r="AB1366" s="278" t="str">
        <f t="shared" si="4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42"/>
        <v/>
      </c>
      <c r="T1367" s="225" t="str">
        <f ca="1">IF(B1367="","",IF(ISERROR(MATCH($J1367,SorP!$B$1:$B$6230,0)),"",INDIRECT("'SorP'!$A$"&amp;MATCH($J1367,SorP!$B$1:$B$6230,0))))</f>
        <v/>
      </c>
      <c r="U1367" s="241"/>
      <c r="V1367" s="275" t="e">
        <f>IF(C1367="",NA(),MATCH($B1367&amp;$C1367,'Smelter Look-up'!$J:$J,0))</f>
        <v>#N/A</v>
      </c>
      <c r="W1367" s="276"/>
      <c r="X1367" s="276">
        <f t="shared" ca="1" si="43"/>
        <v>0</v>
      </c>
      <c r="Y1367" s="276"/>
      <c r="Z1367" s="276"/>
      <c r="AB1367" s="278" t="str">
        <f t="shared" si="4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42"/>
        <v/>
      </c>
      <c r="T1368" s="225" t="str">
        <f ca="1">IF(B1368="","",IF(ISERROR(MATCH($J1368,SorP!$B$1:$B$6230,0)),"",INDIRECT("'SorP'!$A$"&amp;MATCH($J1368,SorP!$B$1:$B$6230,0))))</f>
        <v/>
      </c>
      <c r="U1368" s="241"/>
      <c r="V1368" s="275" t="e">
        <f>IF(C1368="",NA(),MATCH($B1368&amp;$C1368,'Smelter Look-up'!$J:$J,0))</f>
        <v>#N/A</v>
      </c>
      <c r="W1368" s="276"/>
      <c r="X1368" s="276">
        <f t="shared" ca="1" si="43"/>
        <v>0</v>
      </c>
      <c r="Y1368" s="276"/>
      <c r="Z1368" s="276"/>
      <c r="AB1368" s="278" t="str">
        <f t="shared" si="4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42"/>
        <v/>
      </c>
      <c r="T1369" s="225" t="str">
        <f ca="1">IF(B1369="","",IF(ISERROR(MATCH($J1369,SorP!$B$1:$B$6230,0)),"",INDIRECT("'SorP'!$A$"&amp;MATCH($J1369,SorP!$B$1:$B$6230,0))))</f>
        <v/>
      </c>
      <c r="U1369" s="241"/>
      <c r="V1369" s="275" t="e">
        <f>IF(C1369="",NA(),MATCH($B1369&amp;$C1369,'Smelter Look-up'!$J:$J,0))</f>
        <v>#N/A</v>
      </c>
      <c r="W1369" s="276"/>
      <c r="X1369" s="276">
        <f t="shared" ca="1" si="43"/>
        <v>0</v>
      </c>
      <c r="Y1369" s="276"/>
      <c r="Z1369" s="276"/>
      <c r="AB1369" s="278" t="str">
        <f t="shared" si="4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42"/>
        <v/>
      </c>
      <c r="T1370" s="225" t="str">
        <f ca="1">IF(B1370="","",IF(ISERROR(MATCH($J1370,SorP!$B$1:$B$6230,0)),"",INDIRECT("'SorP'!$A$"&amp;MATCH($J1370,SorP!$B$1:$B$6230,0))))</f>
        <v/>
      </c>
      <c r="U1370" s="241"/>
      <c r="V1370" s="275" t="e">
        <f>IF(C1370="",NA(),MATCH($B1370&amp;$C1370,'Smelter Look-up'!$J:$J,0))</f>
        <v>#N/A</v>
      </c>
      <c r="W1370" s="276"/>
      <c r="X1370" s="276">
        <f t="shared" ca="1" si="43"/>
        <v>0</v>
      </c>
      <c r="Y1370" s="276"/>
      <c r="Z1370" s="276"/>
      <c r="AB1370" s="278" t="str">
        <f t="shared" si="4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42"/>
        <v/>
      </c>
      <c r="T1371" s="225" t="str">
        <f ca="1">IF(B1371="","",IF(ISERROR(MATCH($J1371,SorP!$B$1:$B$6230,0)),"",INDIRECT("'SorP'!$A$"&amp;MATCH($J1371,SorP!$B$1:$B$6230,0))))</f>
        <v/>
      </c>
      <c r="U1371" s="241"/>
      <c r="V1371" s="275" t="e">
        <f>IF(C1371="",NA(),MATCH($B1371&amp;$C1371,'Smelter Look-up'!$J:$J,0))</f>
        <v>#N/A</v>
      </c>
      <c r="W1371" s="276"/>
      <c r="X1371" s="276">
        <f t="shared" ca="1" si="43"/>
        <v>0</v>
      </c>
      <c r="Y1371" s="276"/>
      <c r="Z1371" s="276"/>
      <c r="AB1371" s="278" t="str">
        <f t="shared" si="4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4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46">IF(AND(C1372="Smelter not listed",OR(LEN(D1372)=0,LEN(E1372)=0)),1,0)</f>
        <v>0</v>
      </c>
      <c r="Y1372" s="276"/>
      <c r="Z1372" s="276"/>
      <c r="AB1372" s="278" t="str">
        <f t="shared" ref="AB1372:AB1402" si="4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45"/>
        <v/>
      </c>
      <c r="T1373" s="225" t="str">
        <f ca="1">IF(B1373="","",IF(ISERROR(MATCH($J1373,SorP!$B$1:$B$6230,0)),"",INDIRECT("'SorP'!$A$"&amp;MATCH($J1373,SorP!$B$1:$B$6230,0))))</f>
        <v/>
      </c>
      <c r="U1373" s="241"/>
      <c r="V1373" s="275" t="e">
        <f>IF(C1373="",NA(),MATCH($B1373&amp;$C1373,'Smelter Look-up'!$J:$J,0))</f>
        <v>#N/A</v>
      </c>
      <c r="W1373" s="276"/>
      <c r="X1373" s="276">
        <f t="shared" ca="1" si="46"/>
        <v>0</v>
      </c>
      <c r="Y1373" s="276"/>
      <c r="Z1373" s="276"/>
      <c r="AB1373" s="278" t="str">
        <f t="shared" si="4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45"/>
        <v/>
      </c>
      <c r="T1374" s="225" t="str">
        <f ca="1">IF(B1374="","",IF(ISERROR(MATCH($J1374,SorP!$B$1:$B$6230,0)),"",INDIRECT("'SorP'!$A$"&amp;MATCH($J1374,SorP!$B$1:$B$6230,0))))</f>
        <v/>
      </c>
      <c r="U1374" s="241"/>
      <c r="V1374" s="275" t="e">
        <f>IF(C1374="",NA(),MATCH($B1374&amp;$C1374,'Smelter Look-up'!$J:$J,0))</f>
        <v>#N/A</v>
      </c>
      <c r="W1374" s="276"/>
      <c r="X1374" s="276">
        <f t="shared" ca="1" si="46"/>
        <v>0</v>
      </c>
      <c r="Y1374" s="276"/>
      <c r="Z1374" s="276"/>
      <c r="AB1374" s="278" t="str">
        <f t="shared" si="4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45"/>
        <v/>
      </c>
      <c r="T1375" s="225" t="str">
        <f ca="1">IF(B1375="","",IF(ISERROR(MATCH($J1375,SorP!$B$1:$B$6230,0)),"",INDIRECT("'SorP'!$A$"&amp;MATCH($J1375,SorP!$B$1:$B$6230,0))))</f>
        <v/>
      </c>
      <c r="U1375" s="241"/>
      <c r="V1375" s="275" t="e">
        <f>IF(C1375="",NA(),MATCH($B1375&amp;$C1375,'Smelter Look-up'!$J:$J,0))</f>
        <v>#N/A</v>
      </c>
      <c r="W1375" s="276"/>
      <c r="X1375" s="276">
        <f t="shared" ca="1" si="46"/>
        <v>0</v>
      </c>
      <c r="Y1375" s="276"/>
      <c r="Z1375" s="276"/>
      <c r="AB1375" s="278" t="str">
        <f t="shared" si="4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45"/>
        <v/>
      </c>
      <c r="T1376" s="225" t="str">
        <f ca="1">IF(B1376="","",IF(ISERROR(MATCH($J1376,SorP!$B$1:$B$6230,0)),"",INDIRECT("'SorP'!$A$"&amp;MATCH($J1376,SorP!$B$1:$B$6230,0))))</f>
        <v/>
      </c>
      <c r="U1376" s="241"/>
      <c r="V1376" s="275" t="e">
        <f>IF(C1376="",NA(),MATCH($B1376&amp;$C1376,'Smelter Look-up'!$J:$J,0))</f>
        <v>#N/A</v>
      </c>
      <c r="W1376" s="276"/>
      <c r="X1376" s="276">
        <f t="shared" ca="1" si="46"/>
        <v>0</v>
      </c>
      <c r="Y1376" s="276"/>
      <c r="Z1376" s="276"/>
      <c r="AB1376" s="278" t="str">
        <f t="shared" si="4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45"/>
        <v/>
      </c>
      <c r="T1377" s="225" t="str">
        <f ca="1">IF(B1377="","",IF(ISERROR(MATCH($J1377,SorP!$B$1:$B$6230,0)),"",INDIRECT("'SorP'!$A$"&amp;MATCH($J1377,SorP!$B$1:$B$6230,0))))</f>
        <v/>
      </c>
      <c r="U1377" s="241"/>
      <c r="V1377" s="275" t="e">
        <f>IF(C1377="",NA(),MATCH($B1377&amp;$C1377,'Smelter Look-up'!$J:$J,0))</f>
        <v>#N/A</v>
      </c>
      <c r="W1377" s="276"/>
      <c r="X1377" s="276">
        <f t="shared" ca="1" si="46"/>
        <v>0</v>
      </c>
      <c r="Y1377" s="276"/>
      <c r="Z1377" s="276"/>
      <c r="AB1377" s="278" t="str">
        <f t="shared" si="4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45"/>
        <v/>
      </c>
      <c r="T1378" s="225" t="str">
        <f ca="1">IF(B1378="","",IF(ISERROR(MATCH($J1378,SorP!$B$1:$B$6230,0)),"",INDIRECT("'SorP'!$A$"&amp;MATCH($J1378,SorP!$B$1:$B$6230,0))))</f>
        <v/>
      </c>
      <c r="U1378" s="241"/>
      <c r="V1378" s="275" t="e">
        <f>IF(C1378="",NA(),MATCH($B1378&amp;$C1378,'Smelter Look-up'!$J:$J,0))</f>
        <v>#N/A</v>
      </c>
      <c r="W1378" s="276"/>
      <c r="X1378" s="276">
        <f t="shared" ca="1" si="46"/>
        <v>0</v>
      </c>
      <c r="Y1378" s="276"/>
      <c r="Z1378" s="276"/>
      <c r="AB1378" s="278" t="str">
        <f t="shared" si="4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45"/>
        <v/>
      </c>
      <c r="T1379" s="225" t="str">
        <f ca="1">IF(B1379="","",IF(ISERROR(MATCH($J1379,SorP!$B$1:$B$6230,0)),"",INDIRECT("'SorP'!$A$"&amp;MATCH($J1379,SorP!$B$1:$B$6230,0))))</f>
        <v/>
      </c>
      <c r="U1379" s="241"/>
      <c r="V1379" s="275" t="e">
        <f>IF(C1379="",NA(),MATCH($B1379&amp;$C1379,'Smelter Look-up'!$J:$J,0))</f>
        <v>#N/A</v>
      </c>
      <c r="W1379" s="276"/>
      <c r="X1379" s="276">
        <f t="shared" ca="1" si="46"/>
        <v>0</v>
      </c>
      <c r="Y1379" s="276"/>
      <c r="Z1379" s="276"/>
      <c r="AB1379" s="278" t="str">
        <f t="shared" si="4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45"/>
        <v/>
      </c>
      <c r="T1380" s="225" t="str">
        <f ca="1">IF(B1380="","",IF(ISERROR(MATCH($J1380,SorP!$B$1:$B$6230,0)),"",INDIRECT("'SorP'!$A$"&amp;MATCH($J1380,SorP!$B$1:$B$6230,0))))</f>
        <v/>
      </c>
      <c r="U1380" s="241"/>
      <c r="V1380" s="275" t="e">
        <f>IF(C1380="",NA(),MATCH($B1380&amp;$C1380,'Smelter Look-up'!$J:$J,0))</f>
        <v>#N/A</v>
      </c>
      <c r="W1380" s="276"/>
      <c r="X1380" s="276">
        <f t="shared" ca="1" si="46"/>
        <v>0</v>
      </c>
      <c r="Y1380" s="276"/>
      <c r="Z1380" s="276"/>
      <c r="AB1380" s="278" t="str">
        <f t="shared" si="4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45"/>
        <v/>
      </c>
      <c r="T1381" s="225" t="str">
        <f ca="1">IF(B1381="","",IF(ISERROR(MATCH($J1381,SorP!$B$1:$B$6230,0)),"",INDIRECT("'SorP'!$A$"&amp;MATCH($J1381,SorP!$B$1:$B$6230,0))))</f>
        <v/>
      </c>
      <c r="U1381" s="241"/>
      <c r="V1381" s="275" t="e">
        <f>IF(C1381="",NA(),MATCH($B1381&amp;$C1381,'Smelter Look-up'!$J:$J,0))</f>
        <v>#N/A</v>
      </c>
      <c r="W1381" s="276"/>
      <c r="X1381" s="276">
        <f t="shared" ca="1" si="46"/>
        <v>0</v>
      </c>
      <c r="Y1381" s="276"/>
      <c r="Z1381" s="276"/>
      <c r="AB1381" s="278" t="str">
        <f t="shared" si="4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45"/>
        <v/>
      </c>
      <c r="T1382" s="225" t="str">
        <f ca="1">IF(B1382="","",IF(ISERROR(MATCH($J1382,SorP!$B$1:$B$6230,0)),"",INDIRECT("'SorP'!$A$"&amp;MATCH($J1382,SorP!$B$1:$B$6230,0))))</f>
        <v/>
      </c>
      <c r="U1382" s="241"/>
      <c r="V1382" s="275" t="e">
        <f>IF(C1382="",NA(),MATCH($B1382&amp;$C1382,'Smelter Look-up'!$J:$J,0))</f>
        <v>#N/A</v>
      </c>
      <c r="W1382" s="276"/>
      <c r="X1382" s="276">
        <f t="shared" ca="1" si="46"/>
        <v>0</v>
      </c>
      <c r="Y1382" s="276"/>
      <c r="Z1382" s="276"/>
      <c r="AB1382" s="278" t="str">
        <f t="shared" si="4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45"/>
        <v/>
      </c>
      <c r="T1383" s="225" t="str">
        <f ca="1">IF(B1383="","",IF(ISERROR(MATCH($J1383,SorP!$B$1:$B$6230,0)),"",INDIRECT("'SorP'!$A$"&amp;MATCH($J1383,SorP!$B$1:$B$6230,0))))</f>
        <v/>
      </c>
      <c r="U1383" s="241"/>
      <c r="V1383" s="275" t="e">
        <f>IF(C1383="",NA(),MATCH($B1383&amp;$C1383,'Smelter Look-up'!$J:$J,0))</f>
        <v>#N/A</v>
      </c>
      <c r="W1383" s="276"/>
      <c r="X1383" s="276">
        <f t="shared" ca="1" si="46"/>
        <v>0</v>
      </c>
      <c r="Y1383" s="276"/>
      <c r="Z1383" s="276"/>
      <c r="AB1383" s="278" t="str">
        <f t="shared" si="4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45"/>
        <v/>
      </c>
      <c r="T1384" s="225" t="str">
        <f ca="1">IF(B1384="","",IF(ISERROR(MATCH($J1384,SorP!$B$1:$B$6230,0)),"",INDIRECT("'SorP'!$A$"&amp;MATCH($J1384,SorP!$B$1:$B$6230,0))))</f>
        <v/>
      </c>
      <c r="U1384" s="241"/>
      <c r="V1384" s="275" t="e">
        <f>IF(C1384="",NA(),MATCH($B1384&amp;$C1384,'Smelter Look-up'!$J:$J,0))</f>
        <v>#N/A</v>
      </c>
      <c r="W1384" s="276"/>
      <c r="X1384" s="276">
        <f t="shared" ca="1" si="46"/>
        <v>0</v>
      </c>
      <c r="Y1384" s="276"/>
      <c r="Z1384" s="276"/>
      <c r="AB1384" s="278" t="str">
        <f t="shared" si="4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45"/>
        <v/>
      </c>
      <c r="T1385" s="225" t="str">
        <f ca="1">IF(B1385="","",IF(ISERROR(MATCH($J1385,SorP!$B$1:$B$6230,0)),"",INDIRECT("'SorP'!$A$"&amp;MATCH($J1385,SorP!$B$1:$B$6230,0))))</f>
        <v/>
      </c>
      <c r="U1385" s="241"/>
      <c r="V1385" s="275" t="e">
        <f>IF(C1385="",NA(),MATCH($B1385&amp;$C1385,'Smelter Look-up'!$J:$J,0))</f>
        <v>#N/A</v>
      </c>
      <c r="W1385" s="276"/>
      <c r="X1385" s="276">
        <f t="shared" ca="1" si="46"/>
        <v>0</v>
      </c>
      <c r="Y1385" s="276"/>
      <c r="Z1385" s="276"/>
      <c r="AB1385" s="278" t="str">
        <f t="shared" si="4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45"/>
        <v/>
      </c>
      <c r="T1386" s="225" t="str">
        <f ca="1">IF(B1386="","",IF(ISERROR(MATCH($J1386,SorP!$B$1:$B$6230,0)),"",INDIRECT("'SorP'!$A$"&amp;MATCH($J1386,SorP!$B$1:$B$6230,0))))</f>
        <v/>
      </c>
      <c r="U1386" s="241"/>
      <c r="V1386" s="275" t="e">
        <f>IF(C1386="",NA(),MATCH($B1386&amp;$C1386,'Smelter Look-up'!$J:$J,0))</f>
        <v>#N/A</v>
      </c>
      <c r="W1386" s="276"/>
      <c r="X1386" s="276">
        <f t="shared" ca="1" si="46"/>
        <v>0</v>
      </c>
      <c r="Y1386" s="276"/>
      <c r="Z1386" s="276"/>
      <c r="AB1386" s="278" t="str">
        <f t="shared" si="4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45"/>
        <v/>
      </c>
      <c r="T1387" s="225" t="str">
        <f ca="1">IF(B1387="","",IF(ISERROR(MATCH($J1387,SorP!$B$1:$B$6230,0)),"",INDIRECT("'SorP'!$A$"&amp;MATCH($J1387,SorP!$B$1:$B$6230,0))))</f>
        <v/>
      </c>
      <c r="U1387" s="241"/>
      <c r="V1387" s="275" t="e">
        <f>IF(C1387="",NA(),MATCH($B1387&amp;$C1387,'Smelter Look-up'!$J:$J,0))</f>
        <v>#N/A</v>
      </c>
      <c r="W1387" s="276"/>
      <c r="X1387" s="276">
        <f t="shared" ca="1" si="46"/>
        <v>0</v>
      </c>
      <c r="Y1387" s="276"/>
      <c r="Z1387" s="276"/>
      <c r="AB1387" s="278" t="str">
        <f t="shared" si="4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45"/>
        <v/>
      </c>
      <c r="T1388" s="225" t="str">
        <f ca="1">IF(B1388="","",IF(ISERROR(MATCH($J1388,SorP!$B$1:$B$6230,0)),"",INDIRECT("'SorP'!$A$"&amp;MATCH($J1388,SorP!$B$1:$B$6230,0))))</f>
        <v/>
      </c>
      <c r="U1388" s="241"/>
      <c r="V1388" s="275" t="e">
        <f>IF(C1388="",NA(),MATCH($B1388&amp;$C1388,'Smelter Look-up'!$J:$J,0))</f>
        <v>#N/A</v>
      </c>
      <c r="W1388" s="276"/>
      <c r="X1388" s="276">
        <f t="shared" ca="1" si="46"/>
        <v>0</v>
      </c>
      <c r="Y1388" s="276"/>
      <c r="Z1388" s="276"/>
      <c r="AB1388" s="278" t="str">
        <f t="shared" si="4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45"/>
        <v/>
      </c>
      <c r="T1389" s="225" t="str">
        <f ca="1">IF(B1389="","",IF(ISERROR(MATCH($J1389,SorP!$B$1:$B$6230,0)),"",INDIRECT("'SorP'!$A$"&amp;MATCH($J1389,SorP!$B$1:$B$6230,0))))</f>
        <v/>
      </c>
      <c r="U1389" s="241"/>
      <c r="V1389" s="275" t="e">
        <f>IF(C1389="",NA(),MATCH($B1389&amp;$C1389,'Smelter Look-up'!$J:$J,0))</f>
        <v>#N/A</v>
      </c>
      <c r="W1389" s="276"/>
      <c r="X1389" s="276">
        <f t="shared" ca="1" si="46"/>
        <v>0</v>
      </c>
      <c r="Y1389" s="276"/>
      <c r="Z1389" s="276"/>
      <c r="AB1389" s="278" t="str">
        <f t="shared" si="4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45"/>
        <v/>
      </c>
      <c r="T1390" s="225" t="str">
        <f ca="1">IF(B1390="","",IF(ISERROR(MATCH($J1390,SorP!$B$1:$B$6230,0)),"",INDIRECT("'SorP'!$A$"&amp;MATCH($J1390,SorP!$B$1:$B$6230,0))))</f>
        <v/>
      </c>
      <c r="U1390" s="241"/>
      <c r="V1390" s="275" t="e">
        <f>IF(C1390="",NA(),MATCH($B1390&amp;$C1390,'Smelter Look-up'!$J:$J,0))</f>
        <v>#N/A</v>
      </c>
      <c r="W1390" s="276"/>
      <c r="X1390" s="276">
        <f t="shared" ca="1" si="46"/>
        <v>0</v>
      </c>
      <c r="Y1390" s="276"/>
      <c r="Z1390" s="276"/>
      <c r="AB1390" s="278" t="str">
        <f t="shared" si="4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45"/>
        <v/>
      </c>
      <c r="T1391" s="225" t="str">
        <f ca="1">IF(B1391="","",IF(ISERROR(MATCH($J1391,SorP!$B$1:$B$6230,0)),"",INDIRECT("'SorP'!$A$"&amp;MATCH($J1391,SorP!$B$1:$B$6230,0))))</f>
        <v/>
      </c>
      <c r="U1391" s="241"/>
      <c r="V1391" s="275" t="e">
        <f>IF(C1391="",NA(),MATCH($B1391&amp;$C1391,'Smelter Look-up'!$J:$J,0))</f>
        <v>#N/A</v>
      </c>
      <c r="W1391" s="276"/>
      <c r="X1391" s="276">
        <f t="shared" ca="1" si="46"/>
        <v>0</v>
      </c>
      <c r="Y1391" s="276"/>
      <c r="Z1391" s="276"/>
      <c r="AB1391" s="278" t="str">
        <f t="shared" si="4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45"/>
        <v/>
      </c>
      <c r="T1392" s="225" t="str">
        <f ca="1">IF(B1392="","",IF(ISERROR(MATCH($J1392,SorP!$B$1:$B$6230,0)),"",INDIRECT("'SorP'!$A$"&amp;MATCH($J1392,SorP!$B$1:$B$6230,0))))</f>
        <v/>
      </c>
      <c r="U1392" s="241"/>
      <c r="V1392" s="275" t="e">
        <f>IF(C1392="",NA(),MATCH($B1392&amp;$C1392,'Smelter Look-up'!$J:$J,0))</f>
        <v>#N/A</v>
      </c>
      <c r="W1392" s="276"/>
      <c r="X1392" s="276">
        <f t="shared" ca="1" si="46"/>
        <v>0</v>
      </c>
      <c r="Y1392" s="276"/>
      <c r="Z1392" s="276"/>
      <c r="AB1392" s="278" t="str">
        <f t="shared" si="4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45"/>
        <v/>
      </c>
      <c r="T1393" s="225" t="str">
        <f ca="1">IF(B1393="","",IF(ISERROR(MATCH($J1393,SorP!$B$1:$B$6230,0)),"",INDIRECT("'SorP'!$A$"&amp;MATCH($J1393,SorP!$B$1:$B$6230,0))))</f>
        <v/>
      </c>
      <c r="U1393" s="241"/>
      <c r="V1393" s="275" t="e">
        <f>IF(C1393="",NA(),MATCH($B1393&amp;$C1393,'Smelter Look-up'!$J:$J,0))</f>
        <v>#N/A</v>
      </c>
      <c r="W1393" s="276"/>
      <c r="X1393" s="276">
        <f t="shared" ca="1" si="46"/>
        <v>0</v>
      </c>
      <c r="Y1393" s="276"/>
      <c r="Z1393" s="276"/>
      <c r="AB1393" s="278" t="str">
        <f t="shared" si="4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45"/>
        <v/>
      </c>
      <c r="T1394" s="225" t="str">
        <f ca="1">IF(B1394="","",IF(ISERROR(MATCH($J1394,SorP!$B$1:$B$6230,0)),"",INDIRECT("'SorP'!$A$"&amp;MATCH($J1394,SorP!$B$1:$B$6230,0))))</f>
        <v/>
      </c>
      <c r="U1394" s="241"/>
      <c r="V1394" s="275" t="e">
        <f>IF(C1394="",NA(),MATCH($B1394&amp;$C1394,'Smelter Look-up'!$J:$J,0))</f>
        <v>#N/A</v>
      </c>
      <c r="W1394" s="276"/>
      <c r="X1394" s="276">
        <f t="shared" ca="1" si="46"/>
        <v>0</v>
      </c>
      <c r="Y1394" s="276"/>
      <c r="Z1394" s="276"/>
      <c r="AB1394" s="278" t="str">
        <f t="shared" si="4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45"/>
        <v/>
      </c>
      <c r="T1395" s="225" t="str">
        <f ca="1">IF(B1395="","",IF(ISERROR(MATCH($J1395,SorP!$B$1:$B$6230,0)),"",INDIRECT("'SorP'!$A$"&amp;MATCH($J1395,SorP!$B$1:$B$6230,0))))</f>
        <v/>
      </c>
      <c r="U1395" s="241"/>
      <c r="V1395" s="275" t="e">
        <f>IF(C1395="",NA(),MATCH($B1395&amp;$C1395,'Smelter Look-up'!$J:$J,0))</f>
        <v>#N/A</v>
      </c>
      <c r="W1395" s="276"/>
      <c r="X1395" s="276">
        <f t="shared" ca="1" si="46"/>
        <v>0</v>
      </c>
      <c r="Y1395" s="276"/>
      <c r="Z1395" s="276"/>
      <c r="AB1395" s="278" t="str">
        <f t="shared" si="4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45"/>
        <v/>
      </c>
      <c r="T1396" s="225" t="str">
        <f ca="1">IF(B1396="","",IF(ISERROR(MATCH($J1396,SorP!$B$1:$B$6230,0)),"",INDIRECT("'SorP'!$A$"&amp;MATCH($J1396,SorP!$B$1:$B$6230,0))))</f>
        <v/>
      </c>
      <c r="U1396" s="241"/>
      <c r="V1396" s="275" t="e">
        <f>IF(C1396="",NA(),MATCH($B1396&amp;$C1396,'Smelter Look-up'!$J:$J,0))</f>
        <v>#N/A</v>
      </c>
      <c r="W1396" s="276"/>
      <c r="X1396" s="276">
        <f t="shared" ca="1" si="46"/>
        <v>0</v>
      </c>
      <c r="Y1396" s="276"/>
      <c r="Z1396" s="276"/>
      <c r="AB1396" s="278" t="str">
        <f t="shared" si="4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45"/>
        <v/>
      </c>
      <c r="T1397" s="225" t="str">
        <f ca="1">IF(B1397="","",IF(ISERROR(MATCH($J1397,SorP!$B$1:$B$6230,0)),"",INDIRECT("'SorP'!$A$"&amp;MATCH($J1397,SorP!$B$1:$B$6230,0))))</f>
        <v/>
      </c>
      <c r="U1397" s="241"/>
      <c r="V1397" s="275" t="e">
        <f>IF(C1397="",NA(),MATCH($B1397&amp;$C1397,'Smelter Look-up'!$J:$J,0))</f>
        <v>#N/A</v>
      </c>
      <c r="W1397" s="276"/>
      <c r="X1397" s="276">
        <f t="shared" ca="1" si="46"/>
        <v>0</v>
      </c>
      <c r="Y1397" s="276"/>
      <c r="Z1397" s="276"/>
      <c r="AB1397" s="278" t="str">
        <f t="shared" si="4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45"/>
        <v/>
      </c>
      <c r="T1398" s="225" t="str">
        <f ca="1">IF(B1398="","",IF(ISERROR(MATCH($J1398,SorP!$B$1:$B$6230,0)),"",INDIRECT("'SorP'!$A$"&amp;MATCH($J1398,SorP!$B$1:$B$6230,0))))</f>
        <v/>
      </c>
      <c r="U1398" s="241"/>
      <c r="V1398" s="275" t="e">
        <f>IF(C1398="",NA(),MATCH($B1398&amp;$C1398,'Smelter Look-up'!$J:$J,0))</f>
        <v>#N/A</v>
      </c>
      <c r="W1398" s="276"/>
      <c r="X1398" s="276">
        <f t="shared" ca="1" si="46"/>
        <v>0</v>
      </c>
      <c r="Y1398" s="276"/>
      <c r="Z1398" s="276"/>
      <c r="AB1398" s="278" t="str">
        <f t="shared" si="4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45"/>
        <v/>
      </c>
      <c r="T1399" s="225" t="str">
        <f ca="1">IF(B1399="","",IF(ISERROR(MATCH($J1399,SorP!$B$1:$B$6230,0)),"",INDIRECT("'SorP'!$A$"&amp;MATCH($J1399,SorP!$B$1:$B$6230,0))))</f>
        <v/>
      </c>
      <c r="U1399" s="241"/>
      <c r="V1399" s="275" t="e">
        <f>IF(C1399="",NA(),MATCH($B1399&amp;$C1399,'Smelter Look-up'!$J:$J,0))</f>
        <v>#N/A</v>
      </c>
      <c r="W1399" s="276"/>
      <c r="X1399" s="276">
        <f t="shared" ca="1" si="46"/>
        <v>0</v>
      </c>
      <c r="Y1399" s="276"/>
      <c r="Z1399" s="276"/>
      <c r="AB1399" s="278" t="str">
        <f t="shared" si="4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45"/>
        <v/>
      </c>
      <c r="T1400" s="225" t="str">
        <f ca="1">IF(B1400="","",IF(ISERROR(MATCH($J1400,SorP!$B$1:$B$6230,0)),"",INDIRECT("'SorP'!$A$"&amp;MATCH($J1400,SorP!$B$1:$B$6230,0))))</f>
        <v/>
      </c>
      <c r="U1400" s="241"/>
      <c r="V1400" s="275" t="e">
        <f>IF(C1400="",NA(),MATCH($B1400&amp;$C1400,'Smelter Look-up'!$J:$J,0))</f>
        <v>#N/A</v>
      </c>
      <c r="W1400" s="276"/>
      <c r="X1400" s="276">
        <f t="shared" ca="1" si="46"/>
        <v>0</v>
      </c>
      <c r="Y1400" s="276"/>
      <c r="Z1400" s="276"/>
      <c r="AB1400" s="278" t="str">
        <f t="shared" si="4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45"/>
        <v/>
      </c>
      <c r="T1401" s="225" t="str">
        <f ca="1">IF(B1401="","",IF(ISERROR(MATCH($J1401,SorP!$B$1:$B$6230,0)),"",INDIRECT("'SorP'!$A$"&amp;MATCH($J1401,SorP!$B$1:$B$6230,0))))</f>
        <v/>
      </c>
      <c r="U1401" s="241"/>
      <c r="V1401" s="275" t="e">
        <f>IF(C1401="",NA(),MATCH($B1401&amp;$C1401,'Smelter Look-up'!$J:$J,0))</f>
        <v>#N/A</v>
      </c>
      <c r="W1401" s="276"/>
      <c r="X1401" s="276">
        <f t="shared" ca="1" si="46"/>
        <v>0</v>
      </c>
      <c r="Y1401" s="276"/>
      <c r="Z1401" s="276"/>
      <c r="AB1401" s="278" t="str">
        <f t="shared" si="4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45"/>
        <v/>
      </c>
      <c r="T1402" s="225" t="str">
        <f ca="1">IF(B1402="","",IF(ISERROR(MATCH($J1402,SorP!$B$1:$B$6230,0)),"",INDIRECT("'SorP'!$A$"&amp;MATCH($J1402,SorP!$B$1:$B$6230,0))))</f>
        <v/>
      </c>
      <c r="U1402" s="241"/>
      <c r="V1402" s="275" t="e">
        <f>IF(C1402="",NA(),MATCH($B1402&amp;$C1402,'Smelter Look-up'!$J:$J,0))</f>
        <v>#N/A</v>
      </c>
      <c r="W1402" s="276"/>
      <c r="X1402" s="276">
        <f t="shared" ca="1" si="46"/>
        <v>0</v>
      </c>
      <c r="Y1402" s="276"/>
      <c r="Z1402" s="276"/>
      <c r="AB1402" s="278" t="str">
        <f t="shared" si="4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4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49">IF(AND(C1403="Smelter not listed",OR(LEN(D1403)=0,LEN(E1403)=0)),1,0)</f>
        <v>0</v>
      </c>
      <c r="Y1403" s="276"/>
      <c r="Z1403" s="276"/>
      <c r="AB1403" s="278" t="str">
        <f t="shared" ref="AB1403" si="5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5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52">IF(AND(C1404="Smelter not listed",OR(LEN(D1404)=0,LEN(E1404)=0)),1,0)</f>
        <v>0</v>
      </c>
      <c r="Y1404" s="276"/>
      <c r="Z1404" s="276"/>
      <c r="AB1404" s="278" t="str">
        <f t="shared" ref="AB1404:AB1435" si="5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51"/>
        <v/>
      </c>
      <c r="T1405" s="225" t="str">
        <f ca="1">IF(B1405="","",IF(ISERROR(MATCH($J1405,SorP!$B$1:$B$6230,0)),"",INDIRECT("'SorP'!$A$"&amp;MATCH($J1405,SorP!$B$1:$B$6230,0))))</f>
        <v/>
      </c>
      <c r="U1405" s="241"/>
      <c r="V1405" s="275" t="e">
        <f>IF(C1405="",NA(),MATCH($B1405&amp;$C1405,'Smelter Look-up'!$J:$J,0))</f>
        <v>#N/A</v>
      </c>
      <c r="W1405" s="276"/>
      <c r="X1405" s="276">
        <f t="shared" ca="1" si="52"/>
        <v>0</v>
      </c>
      <c r="Y1405" s="276"/>
      <c r="Z1405" s="276"/>
      <c r="AB1405" s="278" t="str">
        <f t="shared" si="5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51"/>
        <v/>
      </c>
      <c r="T1406" s="225" t="str">
        <f ca="1">IF(B1406="","",IF(ISERROR(MATCH($J1406,SorP!$B$1:$B$6230,0)),"",INDIRECT("'SorP'!$A$"&amp;MATCH($J1406,SorP!$B$1:$B$6230,0))))</f>
        <v/>
      </c>
      <c r="U1406" s="241"/>
      <c r="V1406" s="275" t="e">
        <f>IF(C1406="",NA(),MATCH($B1406&amp;$C1406,'Smelter Look-up'!$J:$J,0))</f>
        <v>#N/A</v>
      </c>
      <c r="W1406" s="276"/>
      <c r="X1406" s="276">
        <f t="shared" ca="1" si="52"/>
        <v>0</v>
      </c>
      <c r="Y1406" s="276"/>
      <c r="Z1406" s="276"/>
      <c r="AB1406" s="278" t="str">
        <f t="shared" si="5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51"/>
        <v/>
      </c>
      <c r="T1407" s="225" t="str">
        <f ca="1">IF(B1407="","",IF(ISERROR(MATCH($J1407,SorP!$B$1:$B$6230,0)),"",INDIRECT("'SorP'!$A$"&amp;MATCH($J1407,SorP!$B$1:$B$6230,0))))</f>
        <v/>
      </c>
      <c r="U1407" s="241"/>
      <c r="V1407" s="275" t="e">
        <f>IF(C1407="",NA(),MATCH($B1407&amp;$C1407,'Smelter Look-up'!$J:$J,0))</f>
        <v>#N/A</v>
      </c>
      <c r="W1407" s="276"/>
      <c r="X1407" s="276">
        <f t="shared" ca="1" si="52"/>
        <v>0</v>
      </c>
      <c r="Y1407" s="276"/>
      <c r="Z1407" s="276"/>
      <c r="AB1407" s="278" t="str">
        <f t="shared" si="5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51"/>
        <v/>
      </c>
      <c r="T1408" s="225" t="str">
        <f ca="1">IF(B1408="","",IF(ISERROR(MATCH($J1408,SorP!$B$1:$B$6230,0)),"",INDIRECT("'SorP'!$A$"&amp;MATCH($J1408,SorP!$B$1:$B$6230,0))))</f>
        <v/>
      </c>
      <c r="U1408" s="241"/>
      <c r="V1408" s="275" t="e">
        <f>IF(C1408="",NA(),MATCH($B1408&amp;$C1408,'Smelter Look-up'!$J:$J,0))</f>
        <v>#N/A</v>
      </c>
      <c r="W1408" s="276"/>
      <c r="X1408" s="276">
        <f t="shared" ca="1" si="52"/>
        <v>0</v>
      </c>
      <c r="Y1408" s="276"/>
      <c r="Z1408" s="276"/>
      <c r="AB1408" s="278" t="str">
        <f t="shared" si="5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51"/>
        <v/>
      </c>
      <c r="T1409" s="225" t="str">
        <f ca="1">IF(B1409="","",IF(ISERROR(MATCH($J1409,SorP!$B$1:$B$6230,0)),"",INDIRECT("'SorP'!$A$"&amp;MATCH($J1409,SorP!$B$1:$B$6230,0))))</f>
        <v/>
      </c>
      <c r="U1409" s="241"/>
      <c r="V1409" s="275" t="e">
        <f>IF(C1409="",NA(),MATCH($B1409&amp;$C1409,'Smelter Look-up'!$J:$J,0))</f>
        <v>#N/A</v>
      </c>
      <c r="W1409" s="276"/>
      <c r="X1409" s="276">
        <f t="shared" ca="1" si="52"/>
        <v>0</v>
      </c>
      <c r="Y1409" s="276"/>
      <c r="Z1409" s="276"/>
      <c r="AB1409" s="278" t="str">
        <f t="shared" si="5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51"/>
        <v/>
      </c>
      <c r="T1410" s="225" t="str">
        <f ca="1">IF(B1410="","",IF(ISERROR(MATCH($J1410,SorP!$B$1:$B$6230,0)),"",INDIRECT("'SorP'!$A$"&amp;MATCH($J1410,SorP!$B$1:$B$6230,0))))</f>
        <v/>
      </c>
      <c r="U1410" s="241"/>
      <c r="V1410" s="275" t="e">
        <f>IF(C1410="",NA(),MATCH($B1410&amp;$C1410,'Smelter Look-up'!$J:$J,0))</f>
        <v>#N/A</v>
      </c>
      <c r="W1410" s="276"/>
      <c r="X1410" s="276">
        <f t="shared" ca="1" si="52"/>
        <v>0</v>
      </c>
      <c r="Y1410" s="276"/>
      <c r="Z1410" s="276"/>
      <c r="AB1410" s="278" t="str">
        <f t="shared" si="5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51"/>
        <v/>
      </c>
      <c r="T1411" s="225" t="str">
        <f ca="1">IF(B1411="","",IF(ISERROR(MATCH($J1411,SorP!$B$1:$B$6230,0)),"",INDIRECT("'SorP'!$A$"&amp;MATCH($J1411,SorP!$B$1:$B$6230,0))))</f>
        <v/>
      </c>
      <c r="U1411" s="241"/>
      <c r="V1411" s="275" t="e">
        <f>IF(C1411="",NA(),MATCH($B1411&amp;$C1411,'Smelter Look-up'!$J:$J,0))</f>
        <v>#N/A</v>
      </c>
      <c r="W1411" s="276"/>
      <c r="X1411" s="276">
        <f t="shared" ca="1" si="52"/>
        <v>0</v>
      </c>
      <c r="Y1411" s="276"/>
      <c r="Z1411" s="276"/>
      <c r="AB1411" s="278" t="str">
        <f t="shared" si="5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51"/>
        <v/>
      </c>
      <c r="T1412" s="225" t="str">
        <f ca="1">IF(B1412="","",IF(ISERROR(MATCH($J1412,SorP!$B$1:$B$6230,0)),"",INDIRECT("'SorP'!$A$"&amp;MATCH($J1412,SorP!$B$1:$B$6230,0))))</f>
        <v/>
      </c>
      <c r="U1412" s="241"/>
      <c r="V1412" s="275" t="e">
        <f>IF(C1412="",NA(),MATCH($B1412&amp;$C1412,'Smelter Look-up'!$J:$J,0))</f>
        <v>#N/A</v>
      </c>
      <c r="W1412" s="276"/>
      <c r="X1412" s="276">
        <f t="shared" ca="1" si="52"/>
        <v>0</v>
      </c>
      <c r="Y1412" s="276"/>
      <c r="Z1412" s="276"/>
      <c r="AB1412" s="278" t="str">
        <f t="shared" si="5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51"/>
        <v/>
      </c>
      <c r="T1413" s="225" t="str">
        <f ca="1">IF(B1413="","",IF(ISERROR(MATCH($J1413,SorP!$B$1:$B$6230,0)),"",INDIRECT("'SorP'!$A$"&amp;MATCH($J1413,SorP!$B$1:$B$6230,0))))</f>
        <v/>
      </c>
      <c r="U1413" s="241"/>
      <c r="V1413" s="275" t="e">
        <f>IF(C1413="",NA(),MATCH($B1413&amp;$C1413,'Smelter Look-up'!$J:$J,0))</f>
        <v>#N/A</v>
      </c>
      <c r="W1413" s="276"/>
      <c r="X1413" s="276">
        <f t="shared" ca="1" si="52"/>
        <v>0</v>
      </c>
      <c r="Y1413" s="276"/>
      <c r="Z1413" s="276"/>
      <c r="AB1413" s="278" t="str">
        <f t="shared" si="5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51"/>
        <v/>
      </c>
      <c r="T1414" s="225" t="str">
        <f ca="1">IF(B1414="","",IF(ISERROR(MATCH($J1414,SorP!$B$1:$B$6230,0)),"",INDIRECT("'SorP'!$A$"&amp;MATCH($J1414,SorP!$B$1:$B$6230,0))))</f>
        <v/>
      </c>
      <c r="U1414" s="241"/>
      <c r="V1414" s="275" t="e">
        <f>IF(C1414="",NA(),MATCH($B1414&amp;$C1414,'Smelter Look-up'!$J:$J,0))</f>
        <v>#N/A</v>
      </c>
      <c r="W1414" s="276"/>
      <c r="X1414" s="276">
        <f t="shared" ca="1" si="52"/>
        <v>0</v>
      </c>
      <c r="Y1414" s="276"/>
      <c r="Z1414" s="276"/>
      <c r="AB1414" s="278" t="str">
        <f t="shared" si="5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51"/>
        <v/>
      </c>
      <c r="T1415" s="225" t="str">
        <f ca="1">IF(B1415="","",IF(ISERROR(MATCH($J1415,SorP!$B$1:$B$6230,0)),"",INDIRECT("'SorP'!$A$"&amp;MATCH($J1415,SorP!$B$1:$B$6230,0))))</f>
        <v/>
      </c>
      <c r="U1415" s="241"/>
      <c r="V1415" s="275" t="e">
        <f>IF(C1415="",NA(),MATCH($B1415&amp;$C1415,'Smelter Look-up'!$J:$J,0))</f>
        <v>#N/A</v>
      </c>
      <c r="W1415" s="276"/>
      <c r="X1415" s="276">
        <f t="shared" ca="1" si="52"/>
        <v>0</v>
      </c>
      <c r="Y1415" s="276"/>
      <c r="Z1415" s="276"/>
      <c r="AB1415" s="278" t="str">
        <f t="shared" si="5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51"/>
        <v/>
      </c>
      <c r="T1416" s="225" t="str">
        <f ca="1">IF(B1416="","",IF(ISERROR(MATCH($J1416,SorP!$B$1:$B$6230,0)),"",INDIRECT("'SorP'!$A$"&amp;MATCH($J1416,SorP!$B$1:$B$6230,0))))</f>
        <v/>
      </c>
      <c r="U1416" s="241"/>
      <c r="V1416" s="275" t="e">
        <f>IF(C1416="",NA(),MATCH($B1416&amp;$C1416,'Smelter Look-up'!$J:$J,0))</f>
        <v>#N/A</v>
      </c>
      <c r="W1416" s="276"/>
      <c r="X1416" s="276">
        <f t="shared" ca="1" si="52"/>
        <v>0</v>
      </c>
      <c r="Y1416" s="276"/>
      <c r="Z1416" s="276"/>
      <c r="AB1416" s="278" t="str">
        <f t="shared" si="5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51"/>
        <v/>
      </c>
      <c r="T1417" s="225" t="str">
        <f ca="1">IF(B1417="","",IF(ISERROR(MATCH($J1417,SorP!$B$1:$B$6230,0)),"",INDIRECT("'SorP'!$A$"&amp;MATCH($J1417,SorP!$B$1:$B$6230,0))))</f>
        <v/>
      </c>
      <c r="U1417" s="241"/>
      <c r="V1417" s="275" t="e">
        <f>IF(C1417="",NA(),MATCH($B1417&amp;$C1417,'Smelter Look-up'!$J:$J,0))</f>
        <v>#N/A</v>
      </c>
      <c r="W1417" s="276"/>
      <c r="X1417" s="276">
        <f t="shared" ca="1" si="52"/>
        <v>0</v>
      </c>
      <c r="Y1417" s="276"/>
      <c r="Z1417" s="276"/>
      <c r="AB1417" s="278" t="str">
        <f t="shared" si="5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51"/>
        <v/>
      </c>
      <c r="T1418" s="225" t="str">
        <f ca="1">IF(B1418="","",IF(ISERROR(MATCH($J1418,SorP!$B$1:$B$6230,0)),"",INDIRECT("'SorP'!$A$"&amp;MATCH($J1418,SorP!$B$1:$B$6230,0))))</f>
        <v/>
      </c>
      <c r="U1418" s="241"/>
      <c r="V1418" s="275" t="e">
        <f>IF(C1418="",NA(),MATCH($B1418&amp;$C1418,'Smelter Look-up'!$J:$J,0))</f>
        <v>#N/A</v>
      </c>
      <c r="W1418" s="276"/>
      <c r="X1418" s="276">
        <f t="shared" ca="1" si="52"/>
        <v>0</v>
      </c>
      <c r="Y1418" s="276"/>
      <c r="Z1418" s="276"/>
      <c r="AB1418" s="278" t="str">
        <f t="shared" si="5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51"/>
        <v/>
      </c>
      <c r="T1419" s="225" t="str">
        <f ca="1">IF(B1419="","",IF(ISERROR(MATCH($J1419,SorP!$B$1:$B$6230,0)),"",INDIRECT("'SorP'!$A$"&amp;MATCH($J1419,SorP!$B$1:$B$6230,0))))</f>
        <v/>
      </c>
      <c r="U1419" s="241"/>
      <c r="V1419" s="275" t="e">
        <f>IF(C1419="",NA(),MATCH($B1419&amp;$C1419,'Smelter Look-up'!$J:$J,0))</f>
        <v>#N/A</v>
      </c>
      <c r="W1419" s="276"/>
      <c r="X1419" s="276">
        <f t="shared" ca="1" si="52"/>
        <v>0</v>
      </c>
      <c r="Y1419" s="276"/>
      <c r="Z1419" s="276"/>
      <c r="AB1419" s="278" t="str">
        <f t="shared" si="5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51"/>
        <v/>
      </c>
      <c r="T1420" s="225" t="str">
        <f ca="1">IF(B1420="","",IF(ISERROR(MATCH($J1420,SorP!$B$1:$B$6230,0)),"",INDIRECT("'SorP'!$A$"&amp;MATCH($J1420,SorP!$B$1:$B$6230,0))))</f>
        <v/>
      </c>
      <c r="U1420" s="241"/>
      <c r="V1420" s="275" t="e">
        <f>IF(C1420="",NA(),MATCH($B1420&amp;$C1420,'Smelter Look-up'!$J:$J,0))</f>
        <v>#N/A</v>
      </c>
      <c r="W1420" s="276"/>
      <c r="X1420" s="276">
        <f t="shared" ca="1" si="52"/>
        <v>0</v>
      </c>
      <c r="Y1420" s="276"/>
      <c r="Z1420" s="276"/>
      <c r="AB1420" s="278" t="str">
        <f t="shared" si="5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51"/>
        <v/>
      </c>
      <c r="T1421" s="225" t="str">
        <f ca="1">IF(B1421="","",IF(ISERROR(MATCH($J1421,SorP!$B$1:$B$6230,0)),"",INDIRECT("'SorP'!$A$"&amp;MATCH($J1421,SorP!$B$1:$B$6230,0))))</f>
        <v/>
      </c>
      <c r="U1421" s="241"/>
      <c r="V1421" s="275" t="e">
        <f>IF(C1421="",NA(),MATCH($B1421&amp;$C1421,'Smelter Look-up'!$J:$J,0))</f>
        <v>#N/A</v>
      </c>
      <c r="W1421" s="276"/>
      <c r="X1421" s="276">
        <f t="shared" ca="1" si="52"/>
        <v>0</v>
      </c>
      <c r="Y1421" s="276"/>
      <c r="Z1421" s="276"/>
      <c r="AB1421" s="278" t="str">
        <f t="shared" si="5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51"/>
        <v/>
      </c>
      <c r="T1422" s="225" t="str">
        <f ca="1">IF(B1422="","",IF(ISERROR(MATCH($J1422,SorP!$B$1:$B$6230,0)),"",INDIRECT("'SorP'!$A$"&amp;MATCH($J1422,SorP!$B$1:$B$6230,0))))</f>
        <v/>
      </c>
      <c r="U1422" s="241"/>
      <c r="V1422" s="275" t="e">
        <f>IF(C1422="",NA(),MATCH($B1422&amp;$C1422,'Smelter Look-up'!$J:$J,0))</f>
        <v>#N/A</v>
      </c>
      <c r="W1422" s="276"/>
      <c r="X1422" s="276">
        <f t="shared" ca="1" si="52"/>
        <v>0</v>
      </c>
      <c r="Y1422" s="276"/>
      <c r="Z1422" s="276"/>
      <c r="AB1422" s="278" t="str">
        <f t="shared" si="5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51"/>
        <v/>
      </c>
      <c r="T1423" s="225" t="str">
        <f ca="1">IF(B1423="","",IF(ISERROR(MATCH($J1423,SorP!$B$1:$B$6230,0)),"",INDIRECT("'SorP'!$A$"&amp;MATCH($J1423,SorP!$B$1:$B$6230,0))))</f>
        <v/>
      </c>
      <c r="U1423" s="241"/>
      <c r="V1423" s="275" t="e">
        <f>IF(C1423="",NA(),MATCH($B1423&amp;$C1423,'Smelter Look-up'!$J:$J,0))</f>
        <v>#N/A</v>
      </c>
      <c r="W1423" s="276"/>
      <c r="X1423" s="276">
        <f t="shared" ca="1" si="52"/>
        <v>0</v>
      </c>
      <c r="Y1423" s="276"/>
      <c r="Z1423" s="276"/>
      <c r="AB1423" s="278" t="str">
        <f t="shared" si="5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51"/>
        <v/>
      </c>
      <c r="T1424" s="225" t="str">
        <f ca="1">IF(B1424="","",IF(ISERROR(MATCH($J1424,SorP!$B$1:$B$6230,0)),"",INDIRECT("'SorP'!$A$"&amp;MATCH($J1424,SorP!$B$1:$B$6230,0))))</f>
        <v/>
      </c>
      <c r="U1424" s="241"/>
      <c r="V1424" s="275" t="e">
        <f>IF(C1424="",NA(),MATCH($B1424&amp;$C1424,'Smelter Look-up'!$J:$J,0))</f>
        <v>#N/A</v>
      </c>
      <c r="W1424" s="276"/>
      <c r="X1424" s="276">
        <f t="shared" ca="1" si="52"/>
        <v>0</v>
      </c>
      <c r="Y1424" s="276"/>
      <c r="Z1424" s="276"/>
      <c r="AB1424" s="278" t="str">
        <f t="shared" si="5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51"/>
        <v/>
      </c>
      <c r="T1425" s="225" t="str">
        <f ca="1">IF(B1425="","",IF(ISERROR(MATCH($J1425,SorP!$B$1:$B$6230,0)),"",INDIRECT("'SorP'!$A$"&amp;MATCH($J1425,SorP!$B$1:$B$6230,0))))</f>
        <v/>
      </c>
      <c r="U1425" s="241"/>
      <c r="V1425" s="275" t="e">
        <f>IF(C1425="",NA(),MATCH($B1425&amp;$C1425,'Smelter Look-up'!$J:$J,0))</f>
        <v>#N/A</v>
      </c>
      <c r="W1425" s="276"/>
      <c r="X1425" s="276">
        <f t="shared" ca="1" si="52"/>
        <v>0</v>
      </c>
      <c r="Y1425" s="276"/>
      <c r="Z1425" s="276"/>
      <c r="AB1425" s="278" t="str">
        <f t="shared" si="5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51"/>
        <v/>
      </c>
      <c r="T1426" s="225" t="str">
        <f ca="1">IF(B1426="","",IF(ISERROR(MATCH($J1426,SorP!$B$1:$B$6230,0)),"",INDIRECT("'SorP'!$A$"&amp;MATCH($J1426,SorP!$B$1:$B$6230,0))))</f>
        <v/>
      </c>
      <c r="U1426" s="241"/>
      <c r="V1426" s="275" t="e">
        <f>IF(C1426="",NA(),MATCH($B1426&amp;$C1426,'Smelter Look-up'!$J:$J,0))</f>
        <v>#N/A</v>
      </c>
      <c r="W1426" s="276"/>
      <c r="X1426" s="276">
        <f t="shared" ca="1" si="52"/>
        <v>0</v>
      </c>
      <c r="Y1426" s="276"/>
      <c r="Z1426" s="276"/>
      <c r="AB1426" s="278" t="str">
        <f t="shared" si="5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51"/>
        <v/>
      </c>
      <c r="T1427" s="225" t="str">
        <f ca="1">IF(B1427="","",IF(ISERROR(MATCH($J1427,SorP!$B$1:$B$6230,0)),"",INDIRECT("'SorP'!$A$"&amp;MATCH($J1427,SorP!$B$1:$B$6230,0))))</f>
        <v/>
      </c>
      <c r="U1427" s="241"/>
      <c r="V1427" s="275" t="e">
        <f>IF(C1427="",NA(),MATCH($B1427&amp;$C1427,'Smelter Look-up'!$J:$J,0))</f>
        <v>#N/A</v>
      </c>
      <c r="W1427" s="276"/>
      <c r="X1427" s="276">
        <f t="shared" ca="1" si="52"/>
        <v>0</v>
      </c>
      <c r="Y1427" s="276"/>
      <c r="Z1427" s="276"/>
      <c r="AB1427" s="278" t="str">
        <f t="shared" si="5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51"/>
        <v/>
      </c>
      <c r="T1428" s="225" t="str">
        <f ca="1">IF(B1428="","",IF(ISERROR(MATCH($J1428,SorP!$B$1:$B$6230,0)),"",INDIRECT("'SorP'!$A$"&amp;MATCH($J1428,SorP!$B$1:$B$6230,0))))</f>
        <v/>
      </c>
      <c r="U1428" s="241"/>
      <c r="V1428" s="275" t="e">
        <f>IF(C1428="",NA(),MATCH($B1428&amp;$C1428,'Smelter Look-up'!$J:$J,0))</f>
        <v>#N/A</v>
      </c>
      <c r="W1428" s="276"/>
      <c r="X1428" s="276">
        <f t="shared" ca="1" si="52"/>
        <v>0</v>
      </c>
      <c r="Y1428" s="276"/>
      <c r="Z1428" s="276"/>
      <c r="AB1428" s="278" t="str">
        <f t="shared" si="5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51"/>
        <v/>
      </c>
      <c r="T1429" s="225" t="str">
        <f ca="1">IF(B1429="","",IF(ISERROR(MATCH($J1429,SorP!$B$1:$B$6230,0)),"",INDIRECT("'SorP'!$A$"&amp;MATCH($J1429,SorP!$B$1:$B$6230,0))))</f>
        <v/>
      </c>
      <c r="U1429" s="241"/>
      <c r="V1429" s="275" t="e">
        <f>IF(C1429="",NA(),MATCH($B1429&amp;$C1429,'Smelter Look-up'!$J:$J,0))</f>
        <v>#N/A</v>
      </c>
      <c r="W1429" s="276"/>
      <c r="X1429" s="276">
        <f t="shared" ca="1" si="52"/>
        <v>0</v>
      </c>
      <c r="Y1429" s="276"/>
      <c r="Z1429" s="276"/>
      <c r="AB1429" s="278" t="str">
        <f t="shared" si="5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51"/>
        <v/>
      </c>
      <c r="T1430" s="225" t="str">
        <f ca="1">IF(B1430="","",IF(ISERROR(MATCH($J1430,SorP!$B$1:$B$6230,0)),"",INDIRECT("'SorP'!$A$"&amp;MATCH($J1430,SorP!$B$1:$B$6230,0))))</f>
        <v/>
      </c>
      <c r="U1430" s="241"/>
      <c r="V1430" s="275" t="e">
        <f>IF(C1430="",NA(),MATCH($B1430&amp;$C1430,'Smelter Look-up'!$J:$J,0))</f>
        <v>#N/A</v>
      </c>
      <c r="W1430" s="276"/>
      <c r="X1430" s="276">
        <f t="shared" ca="1" si="52"/>
        <v>0</v>
      </c>
      <c r="Y1430" s="276"/>
      <c r="Z1430" s="276"/>
      <c r="AB1430" s="278" t="str">
        <f t="shared" si="5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51"/>
        <v/>
      </c>
      <c r="T1431" s="225" t="str">
        <f ca="1">IF(B1431="","",IF(ISERROR(MATCH($J1431,SorP!$B$1:$B$6230,0)),"",INDIRECT("'SorP'!$A$"&amp;MATCH($J1431,SorP!$B$1:$B$6230,0))))</f>
        <v/>
      </c>
      <c r="U1431" s="241"/>
      <c r="V1431" s="275" t="e">
        <f>IF(C1431="",NA(),MATCH($B1431&amp;$C1431,'Smelter Look-up'!$J:$J,0))</f>
        <v>#N/A</v>
      </c>
      <c r="W1431" s="276"/>
      <c r="X1431" s="276">
        <f t="shared" ca="1" si="52"/>
        <v>0</v>
      </c>
      <c r="Y1431" s="276"/>
      <c r="Z1431" s="276"/>
      <c r="AB1431" s="278" t="str">
        <f t="shared" si="5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51"/>
        <v/>
      </c>
      <c r="T1432" s="225" t="str">
        <f ca="1">IF(B1432="","",IF(ISERROR(MATCH($J1432,SorP!$B$1:$B$6230,0)),"",INDIRECT("'SorP'!$A$"&amp;MATCH($J1432,SorP!$B$1:$B$6230,0))))</f>
        <v/>
      </c>
      <c r="U1432" s="241"/>
      <c r="V1432" s="275" t="e">
        <f>IF(C1432="",NA(),MATCH($B1432&amp;$C1432,'Smelter Look-up'!$J:$J,0))</f>
        <v>#N/A</v>
      </c>
      <c r="W1432" s="276"/>
      <c r="X1432" s="276">
        <f t="shared" ca="1" si="52"/>
        <v>0</v>
      </c>
      <c r="Y1432" s="276"/>
      <c r="Z1432" s="276"/>
      <c r="AB1432" s="278" t="str">
        <f t="shared" si="5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51"/>
        <v/>
      </c>
      <c r="T1433" s="225" t="str">
        <f ca="1">IF(B1433="","",IF(ISERROR(MATCH($J1433,SorP!$B$1:$B$6230,0)),"",INDIRECT("'SorP'!$A$"&amp;MATCH($J1433,SorP!$B$1:$B$6230,0))))</f>
        <v/>
      </c>
      <c r="U1433" s="241"/>
      <c r="V1433" s="275" t="e">
        <f>IF(C1433="",NA(),MATCH($B1433&amp;$C1433,'Smelter Look-up'!$J:$J,0))</f>
        <v>#N/A</v>
      </c>
      <c r="W1433" s="276"/>
      <c r="X1433" s="276">
        <f t="shared" ca="1" si="52"/>
        <v>0</v>
      </c>
      <c r="Y1433" s="276"/>
      <c r="Z1433" s="276"/>
      <c r="AB1433" s="278" t="str">
        <f t="shared" si="5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51"/>
        <v/>
      </c>
      <c r="T1434" s="225" t="str">
        <f ca="1">IF(B1434="","",IF(ISERROR(MATCH($J1434,SorP!$B$1:$B$6230,0)),"",INDIRECT("'SorP'!$A$"&amp;MATCH($J1434,SorP!$B$1:$B$6230,0))))</f>
        <v/>
      </c>
      <c r="U1434" s="241"/>
      <c r="V1434" s="275" t="e">
        <f>IF(C1434="",NA(),MATCH($B1434&amp;$C1434,'Smelter Look-up'!$J:$J,0))</f>
        <v>#N/A</v>
      </c>
      <c r="W1434" s="276"/>
      <c r="X1434" s="276">
        <f t="shared" ca="1" si="52"/>
        <v>0</v>
      </c>
      <c r="Y1434" s="276"/>
      <c r="Z1434" s="276"/>
      <c r="AB1434" s="278" t="str">
        <f t="shared" si="5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51"/>
        <v/>
      </c>
      <c r="T1435" s="225" t="str">
        <f ca="1">IF(B1435="","",IF(ISERROR(MATCH($J1435,SorP!$B$1:$B$6230,0)),"",INDIRECT("'SorP'!$A$"&amp;MATCH($J1435,SorP!$B$1:$B$6230,0))))</f>
        <v/>
      </c>
      <c r="U1435" s="241"/>
      <c r="V1435" s="275" t="e">
        <f>IF(C1435="",NA(),MATCH($B1435&amp;$C1435,'Smelter Look-up'!$J:$J,0))</f>
        <v>#N/A</v>
      </c>
      <c r="W1435" s="276"/>
      <c r="X1435" s="276">
        <f t="shared" ca="1" si="52"/>
        <v>0</v>
      </c>
      <c r="Y1435" s="276"/>
      <c r="Z1435" s="276"/>
      <c r="AB1435" s="278" t="str">
        <f t="shared" si="5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5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55">IF(AND(C1436="Smelter not listed",OR(LEN(D1436)=0,LEN(E1436)=0)),1,0)</f>
        <v>0</v>
      </c>
      <c r="Y1436" s="276"/>
      <c r="Z1436" s="276"/>
      <c r="AB1436" s="278" t="str">
        <f t="shared" ref="AB1436:AB1466" si="5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54"/>
        <v/>
      </c>
      <c r="T1437" s="225" t="str">
        <f ca="1">IF(B1437="","",IF(ISERROR(MATCH($J1437,SorP!$B$1:$B$6230,0)),"",INDIRECT("'SorP'!$A$"&amp;MATCH($J1437,SorP!$B$1:$B$6230,0))))</f>
        <v/>
      </c>
      <c r="U1437" s="241"/>
      <c r="V1437" s="275" t="e">
        <f>IF(C1437="",NA(),MATCH($B1437&amp;$C1437,'Smelter Look-up'!$J:$J,0))</f>
        <v>#N/A</v>
      </c>
      <c r="W1437" s="276"/>
      <c r="X1437" s="276">
        <f t="shared" ca="1" si="55"/>
        <v>0</v>
      </c>
      <c r="Y1437" s="276"/>
      <c r="Z1437" s="276"/>
      <c r="AB1437" s="278" t="str">
        <f t="shared" si="5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54"/>
        <v/>
      </c>
      <c r="T1438" s="225" t="str">
        <f ca="1">IF(B1438="","",IF(ISERROR(MATCH($J1438,SorP!$B$1:$B$6230,0)),"",INDIRECT("'SorP'!$A$"&amp;MATCH($J1438,SorP!$B$1:$B$6230,0))))</f>
        <v/>
      </c>
      <c r="U1438" s="241"/>
      <c r="V1438" s="275" t="e">
        <f>IF(C1438="",NA(),MATCH($B1438&amp;$C1438,'Smelter Look-up'!$J:$J,0))</f>
        <v>#N/A</v>
      </c>
      <c r="W1438" s="276"/>
      <c r="X1438" s="276">
        <f t="shared" ca="1" si="55"/>
        <v>0</v>
      </c>
      <c r="Y1438" s="276"/>
      <c r="Z1438" s="276"/>
      <c r="AB1438" s="278" t="str">
        <f t="shared" si="5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54"/>
        <v/>
      </c>
      <c r="T1439" s="225" t="str">
        <f ca="1">IF(B1439="","",IF(ISERROR(MATCH($J1439,SorP!$B$1:$B$6230,0)),"",INDIRECT("'SorP'!$A$"&amp;MATCH($J1439,SorP!$B$1:$B$6230,0))))</f>
        <v/>
      </c>
      <c r="U1439" s="241"/>
      <c r="V1439" s="275" t="e">
        <f>IF(C1439="",NA(),MATCH($B1439&amp;$C1439,'Smelter Look-up'!$J:$J,0))</f>
        <v>#N/A</v>
      </c>
      <c r="W1439" s="276"/>
      <c r="X1439" s="276">
        <f t="shared" ca="1" si="55"/>
        <v>0</v>
      </c>
      <c r="Y1439" s="276"/>
      <c r="Z1439" s="276"/>
      <c r="AB1439" s="278" t="str">
        <f t="shared" si="5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54"/>
        <v/>
      </c>
      <c r="T1440" s="225" t="str">
        <f ca="1">IF(B1440="","",IF(ISERROR(MATCH($J1440,SorP!$B$1:$B$6230,0)),"",INDIRECT("'SorP'!$A$"&amp;MATCH($J1440,SorP!$B$1:$B$6230,0))))</f>
        <v/>
      </c>
      <c r="U1440" s="241"/>
      <c r="V1440" s="275" t="e">
        <f>IF(C1440="",NA(),MATCH($B1440&amp;$C1440,'Smelter Look-up'!$J:$J,0))</f>
        <v>#N/A</v>
      </c>
      <c r="W1440" s="276"/>
      <c r="X1440" s="276">
        <f t="shared" ca="1" si="55"/>
        <v>0</v>
      </c>
      <c r="Y1440" s="276"/>
      <c r="Z1440" s="276"/>
      <c r="AB1440" s="278" t="str">
        <f t="shared" si="5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54"/>
        <v/>
      </c>
      <c r="T1441" s="225" t="str">
        <f ca="1">IF(B1441="","",IF(ISERROR(MATCH($J1441,SorP!$B$1:$B$6230,0)),"",INDIRECT("'SorP'!$A$"&amp;MATCH($J1441,SorP!$B$1:$B$6230,0))))</f>
        <v/>
      </c>
      <c r="U1441" s="241"/>
      <c r="V1441" s="275" t="e">
        <f>IF(C1441="",NA(),MATCH($B1441&amp;$C1441,'Smelter Look-up'!$J:$J,0))</f>
        <v>#N/A</v>
      </c>
      <c r="W1441" s="276"/>
      <c r="X1441" s="276">
        <f t="shared" ca="1" si="55"/>
        <v>0</v>
      </c>
      <c r="Y1441" s="276"/>
      <c r="Z1441" s="276"/>
      <c r="AB1441" s="278" t="str">
        <f t="shared" si="5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54"/>
        <v/>
      </c>
      <c r="T1442" s="225" t="str">
        <f ca="1">IF(B1442="","",IF(ISERROR(MATCH($J1442,SorP!$B$1:$B$6230,0)),"",INDIRECT("'SorP'!$A$"&amp;MATCH($J1442,SorP!$B$1:$B$6230,0))))</f>
        <v/>
      </c>
      <c r="U1442" s="241"/>
      <c r="V1442" s="275" t="e">
        <f>IF(C1442="",NA(),MATCH($B1442&amp;$C1442,'Smelter Look-up'!$J:$J,0))</f>
        <v>#N/A</v>
      </c>
      <c r="W1442" s="276"/>
      <c r="X1442" s="276">
        <f t="shared" ca="1" si="55"/>
        <v>0</v>
      </c>
      <c r="Y1442" s="276"/>
      <c r="Z1442" s="276"/>
      <c r="AB1442" s="278" t="str">
        <f t="shared" si="5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54"/>
        <v/>
      </c>
      <c r="T1443" s="225" t="str">
        <f ca="1">IF(B1443="","",IF(ISERROR(MATCH($J1443,SorP!$B$1:$B$6230,0)),"",INDIRECT("'SorP'!$A$"&amp;MATCH($J1443,SorP!$B$1:$B$6230,0))))</f>
        <v/>
      </c>
      <c r="U1443" s="241"/>
      <c r="V1443" s="275" t="e">
        <f>IF(C1443="",NA(),MATCH($B1443&amp;$C1443,'Smelter Look-up'!$J:$J,0))</f>
        <v>#N/A</v>
      </c>
      <c r="W1443" s="276"/>
      <c r="X1443" s="276">
        <f t="shared" ca="1" si="55"/>
        <v>0</v>
      </c>
      <c r="Y1443" s="276"/>
      <c r="Z1443" s="276"/>
      <c r="AB1443" s="278" t="str">
        <f t="shared" si="5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54"/>
        <v/>
      </c>
      <c r="T1444" s="225" t="str">
        <f ca="1">IF(B1444="","",IF(ISERROR(MATCH($J1444,SorP!$B$1:$B$6230,0)),"",INDIRECT("'SorP'!$A$"&amp;MATCH($J1444,SorP!$B$1:$B$6230,0))))</f>
        <v/>
      </c>
      <c r="U1444" s="241"/>
      <c r="V1444" s="275" t="e">
        <f>IF(C1444="",NA(),MATCH($B1444&amp;$C1444,'Smelter Look-up'!$J:$J,0))</f>
        <v>#N/A</v>
      </c>
      <c r="W1444" s="276"/>
      <c r="X1444" s="276">
        <f t="shared" ca="1" si="55"/>
        <v>0</v>
      </c>
      <c r="Y1444" s="276"/>
      <c r="Z1444" s="276"/>
      <c r="AB1444" s="278" t="str">
        <f t="shared" si="5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54"/>
        <v/>
      </c>
      <c r="T1445" s="225" t="str">
        <f ca="1">IF(B1445="","",IF(ISERROR(MATCH($J1445,SorP!$B$1:$B$6230,0)),"",INDIRECT("'SorP'!$A$"&amp;MATCH($J1445,SorP!$B$1:$B$6230,0))))</f>
        <v/>
      </c>
      <c r="U1445" s="241"/>
      <c r="V1445" s="275" t="e">
        <f>IF(C1445="",NA(),MATCH($B1445&amp;$C1445,'Smelter Look-up'!$J:$J,0))</f>
        <v>#N/A</v>
      </c>
      <c r="W1445" s="276"/>
      <c r="X1445" s="276">
        <f t="shared" ca="1" si="55"/>
        <v>0</v>
      </c>
      <c r="Y1445" s="276"/>
      <c r="Z1445" s="276"/>
      <c r="AB1445" s="278" t="str">
        <f t="shared" si="5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54"/>
        <v/>
      </c>
      <c r="T1446" s="225" t="str">
        <f ca="1">IF(B1446="","",IF(ISERROR(MATCH($J1446,SorP!$B$1:$B$6230,0)),"",INDIRECT("'SorP'!$A$"&amp;MATCH($J1446,SorP!$B$1:$B$6230,0))))</f>
        <v/>
      </c>
      <c r="U1446" s="241"/>
      <c r="V1446" s="275" t="e">
        <f>IF(C1446="",NA(),MATCH($B1446&amp;$C1446,'Smelter Look-up'!$J:$J,0))</f>
        <v>#N/A</v>
      </c>
      <c r="W1446" s="276"/>
      <c r="X1446" s="276">
        <f t="shared" ca="1" si="55"/>
        <v>0</v>
      </c>
      <c r="Y1446" s="276"/>
      <c r="Z1446" s="276"/>
      <c r="AB1446" s="278" t="str">
        <f t="shared" si="5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54"/>
        <v/>
      </c>
      <c r="T1447" s="225" t="str">
        <f ca="1">IF(B1447="","",IF(ISERROR(MATCH($J1447,SorP!$B$1:$B$6230,0)),"",INDIRECT("'SorP'!$A$"&amp;MATCH($J1447,SorP!$B$1:$B$6230,0))))</f>
        <v/>
      </c>
      <c r="U1447" s="241"/>
      <c r="V1447" s="275" t="e">
        <f>IF(C1447="",NA(),MATCH($B1447&amp;$C1447,'Smelter Look-up'!$J:$J,0))</f>
        <v>#N/A</v>
      </c>
      <c r="W1447" s="276"/>
      <c r="X1447" s="276">
        <f t="shared" ca="1" si="55"/>
        <v>0</v>
      </c>
      <c r="Y1447" s="276"/>
      <c r="Z1447" s="276"/>
      <c r="AB1447" s="278" t="str">
        <f t="shared" si="5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54"/>
        <v/>
      </c>
      <c r="T1448" s="225" t="str">
        <f ca="1">IF(B1448="","",IF(ISERROR(MATCH($J1448,SorP!$B$1:$B$6230,0)),"",INDIRECT("'SorP'!$A$"&amp;MATCH($J1448,SorP!$B$1:$B$6230,0))))</f>
        <v/>
      </c>
      <c r="U1448" s="241"/>
      <c r="V1448" s="275" t="e">
        <f>IF(C1448="",NA(),MATCH($B1448&amp;$C1448,'Smelter Look-up'!$J:$J,0))</f>
        <v>#N/A</v>
      </c>
      <c r="W1448" s="276"/>
      <c r="X1448" s="276">
        <f t="shared" ca="1" si="55"/>
        <v>0</v>
      </c>
      <c r="Y1448" s="276"/>
      <c r="Z1448" s="276"/>
      <c r="AB1448" s="278" t="str">
        <f t="shared" si="5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54"/>
        <v/>
      </c>
      <c r="T1449" s="225" t="str">
        <f ca="1">IF(B1449="","",IF(ISERROR(MATCH($J1449,SorP!$B$1:$B$6230,0)),"",INDIRECT("'SorP'!$A$"&amp;MATCH($J1449,SorP!$B$1:$B$6230,0))))</f>
        <v/>
      </c>
      <c r="U1449" s="241"/>
      <c r="V1449" s="275" t="e">
        <f>IF(C1449="",NA(),MATCH($B1449&amp;$C1449,'Smelter Look-up'!$J:$J,0))</f>
        <v>#N/A</v>
      </c>
      <c r="W1449" s="276"/>
      <c r="X1449" s="276">
        <f t="shared" ca="1" si="55"/>
        <v>0</v>
      </c>
      <c r="Y1449" s="276"/>
      <c r="Z1449" s="276"/>
      <c r="AB1449" s="278" t="str">
        <f t="shared" si="5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54"/>
        <v/>
      </c>
      <c r="T1450" s="225" t="str">
        <f ca="1">IF(B1450="","",IF(ISERROR(MATCH($J1450,SorP!$B$1:$B$6230,0)),"",INDIRECT("'SorP'!$A$"&amp;MATCH($J1450,SorP!$B$1:$B$6230,0))))</f>
        <v/>
      </c>
      <c r="U1450" s="241"/>
      <c r="V1450" s="275" t="e">
        <f>IF(C1450="",NA(),MATCH($B1450&amp;$C1450,'Smelter Look-up'!$J:$J,0))</f>
        <v>#N/A</v>
      </c>
      <c r="W1450" s="276"/>
      <c r="X1450" s="276">
        <f t="shared" ca="1" si="55"/>
        <v>0</v>
      </c>
      <c r="Y1450" s="276"/>
      <c r="Z1450" s="276"/>
      <c r="AB1450" s="278" t="str">
        <f t="shared" si="5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54"/>
        <v/>
      </c>
      <c r="T1451" s="225" t="str">
        <f ca="1">IF(B1451="","",IF(ISERROR(MATCH($J1451,SorP!$B$1:$B$6230,0)),"",INDIRECT("'SorP'!$A$"&amp;MATCH($J1451,SorP!$B$1:$B$6230,0))))</f>
        <v/>
      </c>
      <c r="U1451" s="241"/>
      <c r="V1451" s="275" t="e">
        <f>IF(C1451="",NA(),MATCH($B1451&amp;$C1451,'Smelter Look-up'!$J:$J,0))</f>
        <v>#N/A</v>
      </c>
      <c r="W1451" s="276"/>
      <c r="X1451" s="276">
        <f t="shared" ca="1" si="55"/>
        <v>0</v>
      </c>
      <c r="Y1451" s="276"/>
      <c r="Z1451" s="276"/>
      <c r="AB1451" s="278" t="str">
        <f t="shared" si="5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54"/>
        <v/>
      </c>
      <c r="T1452" s="225" t="str">
        <f ca="1">IF(B1452="","",IF(ISERROR(MATCH($J1452,SorP!$B$1:$B$6230,0)),"",INDIRECT("'SorP'!$A$"&amp;MATCH($J1452,SorP!$B$1:$B$6230,0))))</f>
        <v/>
      </c>
      <c r="U1452" s="241"/>
      <c r="V1452" s="275" t="e">
        <f>IF(C1452="",NA(),MATCH($B1452&amp;$C1452,'Smelter Look-up'!$J:$J,0))</f>
        <v>#N/A</v>
      </c>
      <c r="W1452" s="276"/>
      <c r="X1452" s="276">
        <f t="shared" ca="1" si="55"/>
        <v>0</v>
      </c>
      <c r="Y1452" s="276"/>
      <c r="Z1452" s="276"/>
      <c r="AB1452" s="278" t="str">
        <f t="shared" si="5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54"/>
        <v/>
      </c>
      <c r="T1453" s="225" t="str">
        <f ca="1">IF(B1453="","",IF(ISERROR(MATCH($J1453,SorP!$B$1:$B$6230,0)),"",INDIRECT("'SorP'!$A$"&amp;MATCH($J1453,SorP!$B$1:$B$6230,0))))</f>
        <v/>
      </c>
      <c r="U1453" s="241"/>
      <c r="V1453" s="275" t="e">
        <f>IF(C1453="",NA(),MATCH($B1453&amp;$C1453,'Smelter Look-up'!$J:$J,0))</f>
        <v>#N/A</v>
      </c>
      <c r="W1453" s="276"/>
      <c r="X1453" s="276">
        <f t="shared" ca="1" si="55"/>
        <v>0</v>
      </c>
      <c r="Y1453" s="276"/>
      <c r="Z1453" s="276"/>
      <c r="AB1453" s="278" t="str">
        <f t="shared" si="5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54"/>
        <v/>
      </c>
      <c r="T1454" s="225" t="str">
        <f ca="1">IF(B1454="","",IF(ISERROR(MATCH($J1454,SorP!$B$1:$B$6230,0)),"",INDIRECT("'SorP'!$A$"&amp;MATCH($J1454,SorP!$B$1:$B$6230,0))))</f>
        <v/>
      </c>
      <c r="U1454" s="241"/>
      <c r="V1454" s="275" t="e">
        <f>IF(C1454="",NA(),MATCH($B1454&amp;$C1454,'Smelter Look-up'!$J:$J,0))</f>
        <v>#N/A</v>
      </c>
      <c r="W1454" s="276"/>
      <c r="X1454" s="276">
        <f t="shared" ca="1" si="55"/>
        <v>0</v>
      </c>
      <c r="Y1454" s="276"/>
      <c r="Z1454" s="276"/>
      <c r="AB1454" s="278" t="str">
        <f t="shared" si="5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54"/>
        <v/>
      </c>
      <c r="T1455" s="225" t="str">
        <f ca="1">IF(B1455="","",IF(ISERROR(MATCH($J1455,SorP!$B$1:$B$6230,0)),"",INDIRECT("'SorP'!$A$"&amp;MATCH($J1455,SorP!$B$1:$B$6230,0))))</f>
        <v/>
      </c>
      <c r="U1455" s="241"/>
      <c r="V1455" s="275" t="e">
        <f>IF(C1455="",NA(),MATCH($B1455&amp;$C1455,'Smelter Look-up'!$J:$J,0))</f>
        <v>#N/A</v>
      </c>
      <c r="W1455" s="276"/>
      <c r="X1455" s="276">
        <f t="shared" ca="1" si="55"/>
        <v>0</v>
      </c>
      <c r="Y1455" s="276"/>
      <c r="Z1455" s="276"/>
      <c r="AB1455" s="278" t="str">
        <f t="shared" si="5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54"/>
        <v/>
      </c>
      <c r="T1456" s="225" t="str">
        <f ca="1">IF(B1456="","",IF(ISERROR(MATCH($J1456,SorP!$B$1:$B$6230,0)),"",INDIRECT("'SorP'!$A$"&amp;MATCH($J1456,SorP!$B$1:$B$6230,0))))</f>
        <v/>
      </c>
      <c r="U1456" s="241"/>
      <c r="V1456" s="275" t="e">
        <f>IF(C1456="",NA(),MATCH($B1456&amp;$C1456,'Smelter Look-up'!$J:$J,0))</f>
        <v>#N/A</v>
      </c>
      <c r="W1456" s="276"/>
      <c r="X1456" s="276">
        <f t="shared" ca="1" si="55"/>
        <v>0</v>
      </c>
      <c r="Y1456" s="276"/>
      <c r="Z1456" s="276"/>
      <c r="AB1456" s="278" t="str">
        <f t="shared" si="5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54"/>
        <v/>
      </c>
      <c r="T1457" s="225" t="str">
        <f ca="1">IF(B1457="","",IF(ISERROR(MATCH($J1457,SorP!$B$1:$B$6230,0)),"",INDIRECT("'SorP'!$A$"&amp;MATCH($J1457,SorP!$B$1:$B$6230,0))))</f>
        <v/>
      </c>
      <c r="U1457" s="241"/>
      <c r="V1457" s="275" t="e">
        <f>IF(C1457="",NA(),MATCH($B1457&amp;$C1457,'Smelter Look-up'!$J:$J,0))</f>
        <v>#N/A</v>
      </c>
      <c r="W1457" s="276"/>
      <c r="X1457" s="276">
        <f t="shared" ca="1" si="55"/>
        <v>0</v>
      </c>
      <c r="Y1457" s="276"/>
      <c r="Z1457" s="276"/>
      <c r="AB1457" s="278" t="str">
        <f t="shared" si="5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54"/>
        <v/>
      </c>
      <c r="T1458" s="225" t="str">
        <f ca="1">IF(B1458="","",IF(ISERROR(MATCH($J1458,SorP!$B$1:$B$6230,0)),"",INDIRECT("'SorP'!$A$"&amp;MATCH($J1458,SorP!$B$1:$B$6230,0))))</f>
        <v/>
      </c>
      <c r="U1458" s="241"/>
      <c r="V1458" s="275" t="e">
        <f>IF(C1458="",NA(),MATCH($B1458&amp;$C1458,'Smelter Look-up'!$J:$J,0))</f>
        <v>#N/A</v>
      </c>
      <c r="W1458" s="276"/>
      <c r="X1458" s="276">
        <f t="shared" ca="1" si="55"/>
        <v>0</v>
      </c>
      <c r="Y1458" s="276"/>
      <c r="Z1458" s="276"/>
      <c r="AB1458" s="278" t="str">
        <f t="shared" si="5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54"/>
        <v/>
      </c>
      <c r="T1459" s="225" t="str">
        <f ca="1">IF(B1459="","",IF(ISERROR(MATCH($J1459,SorP!$B$1:$B$6230,0)),"",INDIRECT("'SorP'!$A$"&amp;MATCH($J1459,SorP!$B$1:$B$6230,0))))</f>
        <v/>
      </c>
      <c r="U1459" s="241"/>
      <c r="V1459" s="275" t="e">
        <f>IF(C1459="",NA(),MATCH($B1459&amp;$C1459,'Smelter Look-up'!$J:$J,0))</f>
        <v>#N/A</v>
      </c>
      <c r="W1459" s="276"/>
      <c r="X1459" s="276">
        <f t="shared" ca="1" si="55"/>
        <v>0</v>
      </c>
      <c r="Y1459" s="276"/>
      <c r="Z1459" s="276"/>
      <c r="AB1459" s="278" t="str">
        <f t="shared" si="5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54"/>
        <v/>
      </c>
      <c r="T1460" s="225" t="str">
        <f ca="1">IF(B1460="","",IF(ISERROR(MATCH($J1460,SorP!$B$1:$B$6230,0)),"",INDIRECT("'SorP'!$A$"&amp;MATCH($J1460,SorP!$B$1:$B$6230,0))))</f>
        <v/>
      </c>
      <c r="U1460" s="241"/>
      <c r="V1460" s="275" t="e">
        <f>IF(C1460="",NA(),MATCH($B1460&amp;$C1460,'Smelter Look-up'!$J:$J,0))</f>
        <v>#N/A</v>
      </c>
      <c r="W1460" s="276"/>
      <c r="X1460" s="276">
        <f t="shared" ca="1" si="55"/>
        <v>0</v>
      </c>
      <c r="Y1460" s="276"/>
      <c r="Z1460" s="276"/>
      <c r="AB1460" s="278" t="str">
        <f t="shared" si="5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54"/>
        <v/>
      </c>
      <c r="T1461" s="225" t="str">
        <f ca="1">IF(B1461="","",IF(ISERROR(MATCH($J1461,SorP!$B$1:$B$6230,0)),"",INDIRECT("'SorP'!$A$"&amp;MATCH($J1461,SorP!$B$1:$B$6230,0))))</f>
        <v/>
      </c>
      <c r="U1461" s="241"/>
      <c r="V1461" s="275" t="e">
        <f>IF(C1461="",NA(),MATCH($B1461&amp;$C1461,'Smelter Look-up'!$J:$J,0))</f>
        <v>#N/A</v>
      </c>
      <c r="W1461" s="276"/>
      <c r="X1461" s="276">
        <f t="shared" ca="1" si="55"/>
        <v>0</v>
      </c>
      <c r="Y1461" s="276"/>
      <c r="Z1461" s="276"/>
      <c r="AB1461" s="278" t="str">
        <f t="shared" si="5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54"/>
        <v/>
      </c>
      <c r="T1462" s="225" t="str">
        <f ca="1">IF(B1462="","",IF(ISERROR(MATCH($J1462,SorP!$B$1:$B$6230,0)),"",INDIRECT("'SorP'!$A$"&amp;MATCH($J1462,SorP!$B$1:$B$6230,0))))</f>
        <v/>
      </c>
      <c r="U1462" s="241"/>
      <c r="V1462" s="275" t="e">
        <f>IF(C1462="",NA(),MATCH($B1462&amp;$C1462,'Smelter Look-up'!$J:$J,0))</f>
        <v>#N/A</v>
      </c>
      <c r="W1462" s="276"/>
      <c r="X1462" s="276">
        <f t="shared" ca="1" si="55"/>
        <v>0</v>
      </c>
      <c r="Y1462" s="276"/>
      <c r="Z1462" s="276"/>
      <c r="AB1462" s="278" t="str">
        <f t="shared" si="5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54"/>
        <v/>
      </c>
      <c r="T1463" s="225" t="str">
        <f ca="1">IF(B1463="","",IF(ISERROR(MATCH($J1463,SorP!$B$1:$B$6230,0)),"",INDIRECT("'SorP'!$A$"&amp;MATCH($J1463,SorP!$B$1:$B$6230,0))))</f>
        <v/>
      </c>
      <c r="U1463" s="241"/>
      <c r="V1463" s="275" t="e">
        <f>IF(C1463="",NA(),MATCH($B1463&amp;$C1463,'Smelter Look-up'!$J:$J,0))</f>
        <v>#N/A</v>
      </c>
      <c r="W1463" s="276"/>
      <c r="X1463" s="276">
        <f t="shared" ca="1" si="55"/>
        <v>0</v>
      </c>
      <c r="Y1463" s="276"/>
      <c r="Z1463" s="276"/>
      <c r="AB1463" s="278" t="str">
        <f t="shared" si="5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54"/>
        <v/>
      </c>
      <c r="T1464" s="225" t="str">
        <f ca="1">IF(B1464="","",IF(ISERROR(MATCH($J1464,SorP!$B$1:$B$6230,0)),"",INDIRECT("'SorP'!$A$"&amp;MATCH($J1464,SorP!$B$1:$B$6230,0))))</f>
        <v/>
      </c>
      <c r="U1464" s="241"/>
      <c r="V1464" s="275" t="e">
        <f>IF(C1464="",NA(),MATCH($B1464&amp;$C1464,'Smelter Look-up'!$J:$J,0))</f>
        <v>#N/A</v>
      </c>
      <c r="W1464" s="276"/>
      <c r="X1464" s="276">
        <f t="shared" ca="1" si="55"/>
        <v>0</v>
      </c>
      <c r="Y1464" s="276"/>
      <c r="Z1464" s="276"/>
      <c r="AB1464" s="278" t="str">
        <f t="shared" si="5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54"/>
        <v/>
      </c>
      <c r="T1465" s="225" t="str">
        <f ca="1">IF(B1465="","",IF(ISERROR(MATCH($J1465,SorP!$B$1:$B$6230,0)),"",INDIRECT("'SorP'!$A$"&amp;MATCH($J1465,SorP!$B$1:$B$6230,0))))</f>
        <v/>
      </c>
      <c r="U1465" s="241"/>
      <c r="V1465" s="275" t="e">
        <f>IF(C1465="",NA(),MATCH($B1465&amp;$C1465,'Smelter Look-up'!$J:$J,0))</f>
        <v>#N/A</v>
      </c>
      <c r="W1465" s="276"/>
      <c r="X1465" s="276">
        <f t="shared" ca="1" si="55"/>
        <v>0</v>
      </c>
      <c r="Y1465" s="276"/>
      <c r="Z1465" s="276"/>
      <c r="AB1465" s="278" t="str">
        <f t="shared" si="5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54"/>
        <v/>
      </c>
      <c r="T1466" s="225" t="str">
        <f ca="1">IF(B1466="","",IF(ISERROR(MATCH($J1466,SorP!$B$1:$B$6230,0)),"",INDIRECT("'SorP'!$A$"&amp;MATCH($J1466,SorP!$B$1:$B$6230,0))))</f>
        <v/>
      </c>
      <c r="U1466" s="241"/>
      <c r="V1466" s="275" t="e">
        <f>IF(C1466="",NA(),MATCH($B1466&amp;$C1466,'Smelter Look-up'!$J:$J,0))</f>
        <v>#N/A</v>
      </c>
      <c r="W1466" s="276"/>
      <c r="X1466" s="276">
        <f t="shared" ca="1" si="55"/>
        <v>0</v>
      </c>
      <c r="Y1466" s="276"/>
      <c r="Z1466" s="276"/>
      <c r="AB1466" s="278" t="str">
        <f t="shared" si="5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5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58">IF(AND(C1467="Smelter not listed",OR(LEN(D1467)=0,LEN(E1467)=0)),1,0)</f>
        <v>0</v>
      </c>
      <c r="Y1467" s="276"/>
      <c r="Z1467" s="276"/>
      <c r="AB1467" s="278" t="str">
        <f t="shared" ref="AB1467" si="5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6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61">IF(AND(C1468="Smelter not listed",OR(LEN(D1468)=0,LEN(E1468)=0)),1,0)</f>
        <v>0</v>
      </c>
      <c r="Y1468" s="276"/>
      <c r="Z1468" s="276"/>
      <c r="AB1468" s="278" t="str">
        <f t="shared" ref="AB1468:AB1499" si="6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60"/>
        <v/>
      </c>
      <c r="T1469" s="225" t="str">
        <f ca="1">IF(B1469="","",IF(ISERROR(MATCH($J1469,SorP!$B$1:$B$6230,0)),"",INDIRECT("'SorP'!$A$"&amp;MATCH($J1469,SorP!$B$1:$B$6230,0))))</f>
        <v/>
      </c>
      <c r="U1469" s="241"/>
      <c r="V1469" s="275" t="e">
        <f>IF(C1469="",NA(),MATCH($B1469&amp;$C1469,'Smelter Look-up'!$J:$J,0))</f>
        <v>#N/A</v>
      </c>
      <c r="W1469" s="276"/>
      <c r="X1469" s="276">
        <f t="shared" ca="1" si="61"/>
        <v>0</v>
      </c>
      <c r="Y1469" s="276"/>
      <c r="Z1469" s="276"/>
      <c r="AB1469" s="278" t="str">
        <f t="shared" si="6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60"/>
        <v/>
      </c>
      <c r="T1470" s="225" t="str">
        <f ca="1">IF(B1470="","",IF(ISERROR(MATCH($J1470,SorP!$B$1:$B$6230,0)),"",INDIRECT("'SorP'!$A$"&amp;MATCH($J1470,SorP!$B$1:$B$6230,0))))</f>
        <v/>
      </c>
      <c r="U1470" s="241"/>
      <c r="V1470" s="275" t="e">
        <f>IF(C1470="",NA(),MATCH($B1470&amp;$C1470,'Smelter Look-up'!$J:$J,0))</f>
        <v>#N/A</v>
      </c>
      <c r="W1470" s="276"/>
      <c r="X1470" s="276">
        <f t="shared" ca="1" si="61"/>
        <v>0</v>
      </c>
      <c r="Y1470" s="276"/>
      <c r="Z1470" s="276"/>
      <c r="AB1470" s="278" t="str">
        <f t="shared" si="6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60"/>
        <v/>
      </c>
      <c r="T1471" s="225" t="str">
        <f ca="1">IF(B1471="","",IF(ISERROR(MATCH($J1471,SorP!$B$1:$B$6230,0)),"",INDIRECT("'SorP'!$A$"&amp;MATCH($J1471,SorP!$B$1:$B$6230,0))))</f>
        <v/>
      </c>
      <c r="U1471" s="241"/>
      <c r="V1471" s="275" t="e">
        <f>IF(C1471="",NA(),MATCH($B1471&amp;$C1471,'Smelter Look-up'!$J:$J,0))</f>
        <v>#N/A</v>
      </c>
      <c r="W1471" s="276"/>
      <c r="X1471" s="276">
        <f t="shared" ca="1" si="61"/>
        <v>0</v>
      </c>
      <c r="Y1471" s="276"/>
      <c r="Z1471" s="276"/>
      <c r="AB1471" s="278" t="str">
        <f t="shared" si="6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60"/>
        <v/>
      </c>
      <c r="T1472" s="225" t="str">
        <f ca="1">IF(B1472="","",IF(ISERROR(MATCH($J1472,SorP!$B$1:$B$6230,0)),"",INDIRECT("'SorP'!$A$"&amp;MATCH($J1472,SorP!$B$1:$B$6230,0))))</f>
        <v/>
      </c>
      <c r="U1472" s="241"/>
      <c r="V1472" s="275" t="e">
        <f>IF(C1472="",NA(),MATCH($B1472&amp;$C1472,'Smelter Look-up'!$J:$J,0))</f>
        <v>#N/A</v>
      </c>
      <c r="W1472" s="276"/>
      <c r="X1472" s="276">
        <f t="shared" ca="1" si="61"/>
        <v>0</v>
      </c>
      <c r="Y1472" s="276"/>
      <c r="Z1472" s="276"/>
      <c r="AB1472" s="278" t="str">
        <f t="shared" si="6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60"/>
        <v/>
      </c>
      <c r="T1473" s="225" t="str">
        <f ca="1">IF(B1473="","",IF(ISERROR(MATCH($J1473,SorP!$B$1:$B$6230,0)),"",INDIRECT("'SorP'!$A$"&amp;MATCH($J1473,SorP!$B$1:$B$6230,0))))</f>
        <v/>
      </c>
      <c r="U1473" s="241"/>
      <c r="V1473" s="275" t="e">
        <f>IF(C1473="",NA(),MATCH($B1473&amp;$C1473,'Smelter Look-up'!$J:$J,0))</f>
        <v>#N/A</v>
      </c>
      <c r="W1473" s="276"/>
      <c r="X1473" s="276">
        <f t="shared" ca="1" si="61"/>
        <v>0</v>
      </c>
      <c r="Y1473" s="276"/>
      <c r="Z1473" s="276"/>
      <c r="AB1473" s="278" t="str">
        <f t="shared" si="6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60"/>
        <v/>
      </c>
      <c r="T1474" s="225" t="str">
        <f ca="1">IF(B1474="","",IF(ISERROR(MATCH($J1474,SorP!$B$1:$B$6230,0)),"",INDIRECT("'SorP'!$A$"&amp;MATCH($J1474,SorP!$B$1:$B$6230,0))))</f>
        <v/>
      </c>
      <c r="U1474" s="241"/>
      <c r="V1474" s="275" t="e">
        <f>IF(C1474="",NA(),MATCH($B1474&amp;$C1474,'Smelter Look-up'!$J:$J,0))</f>
        <v>#N/A</v>
      </c>
      <c r="W1474" s="276"/>
      <c r="X1474" s="276">
        <f t="shared" ca="1" si="61"/>
        <v>0</v>
      </c>
      <c r="Y1474" s="276"/>
      <c r="Z1474" s="276"/>
      <c r="AB1474" s="278" t="str">
        <f t="shared" si="6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60"/>
        <v/>
      </c>
      <c r="T1475" s="225" t="str">
        <f ca="1">IF(B1475="","",IF(ISERROR(MATCH($J1475,SorP!$B$1:$B$6230,0)),"",INDIRECT("'SorP'!$A$"&amp;MATCH($J1475,SorP!$B$1:$B$6230,0))))</f>
        <v/>
      </c>
      <c r="U1475" s="241"/>
      <c r="V1475" s="275" t="e">
        <f>IF(C1475="",NA(),MATCH($B1475&amp;$C1475,'Smelter Look-up'!$J:$J,0))</f>
        <v>#N/A</v>
      </c>
      <c r="W1475" s="276"/>
      <c r="X1475" s="276">
        <f t="shared" ca="1" si="61"/>
        <v>0</v>
      </c>
      <c r="Y1475" s="276"/>
      <c r="Z1475" s="276"/>
      <c r="AB1475" s="278" t="str">
        <f t="shared" si="6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60"/>
        <v/>
      </c>
      <c r="T1476" s="225" t="str">
        <f ca="1">IF(B1476="","",IF(ISERROR(MATCH($J1476,SorP!$B$1:$B$6230,0)),"",INDIRECT("'SorP'!$A$"&amp;MATCH($J1476,SorP!$B$1:$B$6230,0))))</f>
        <v/>
      </c>
      <c r="U1476" s="241"/>
      <c r="V1476" s="275" t="e">
        <f>IF(C1476="",NA(),MATCH($B1476&amp;$C1476,'Smelter Look-up'!$J:$J,0))</f>
        <v>#N/A</v>
      </c>
      <c r="W1476" s="276"/>
      <c r="X1476" s="276">
        <f t="shared" ca="1" si="61"/>
        <v>0</v>
      </c>
      <c r="Y1476" s="276"/>
      <c r="Z1476" s="276"/>
      <c r="AB1476" s="278" t="str">
        <f t="shared" si="6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60"/>
        <v/>
      </c>
      <c r="T1477" s="225" t="str">
        <f ca="1">IF(B1477="","",IF(ISERROR(MATCH($J1477,SorP!$B$1:$B$6230,0)),"",INDIRECT("'SorP'!$A$"&amp;MATCH($J1477,SorP!$B$1:$B$6230,0))))</f>
        <v/>
      </c>
      <c r="U1477" s="241"/>
      <c r="V1477" s="275" t="e">
        <f>IF(C1477="",NA(),MATCH($B1477&amp;$C1477,'Smelter Look-up'!$J:$J,0))</f>
        <v>#N/A</v>
      </c>
      <c r="W1477" s="276"/>
      <c r="X1477" s="276">
        <f t="shared" ca="1" si="61"/>
        <v>0</v>
      </c>
      <c r="Y1477" s="276"/>
      <c r="Z1477" s="276"/>
      <c r="AB1477" s="278" t="str">
        <f t="shared" si="6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60"/>
        <v/>
      </c>
      <c r="T1478" s="225" t="str">
        <f ca="1">IF(B1478="","",IF(ISERROR(MATCH($J1478,SorP!$B$1:$B$6230,0)),"",INDIRECT("'SorP'!$A$"&amp;MATCH($J1478,SorP!$B$1:$B$6230,0))))</f>
        <v/>
      </c>
      <c r="U1478" s="241"/>
      <c r="V1478" s="275" t="e">
        <f>IF(C1478="",NA(),MATCH($B1478&amp;$C1478,'Smelter Look-up'!$J:$J,0))</f>
        <v>#N/A</v>
      </c>
      <c r="W1478" s="276"/>
      <c r="X1478" s="276">
        <f t="shared" ca="1" si="61"/>
        <v>0</v>
      </c>
      <c r="Y1478" s="276"/>
      <c r="Z1478" s="276"/>
      <c r="AB1478" s="278" t="str">
        <f t="shared" si="6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60"/>
        <v/>
      </c>
      <c r="T1479" s="225" t="str">
        <f ca="1">IF(B1479="","",IF(ISERROR(MATCH($J1479,SorP!$B$1:$B$6230,0)),"",INDIRECT("'SorP'!$A$"&amp;MATCH($J1479,SorP!$B$1:$B$6230,0))))</f>
        <v/>
      </c>
      <c r="U1479" s="241"/>
      <c r="V1479" s="275" t="e">
        <f>IF(C1479="",NA(),MATCH($B1479&amp;$C1479,'Smelter Look-up'!$J:$J,0))</f>
        <v>#N/A</v>
      </c>
      <c r="W1479" s="276"/>
      <c r="X1479" s="276">
        <f t="shared" ca="1" si="61"/>
        <v>0</v>
      </c>
      <c r="Y1479" s="276"/>
      <c r="Z1479" s="276"/>
      <c r="AB1479" s="278" t="str">
        <f t="shared" si="6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60"/>
        <v/>
      </c>
      <c r="T1480" s="225" t="str">
        <f ca="1">IF(B1480="","",IF(ISERROR(MATCH($J1480,SorP!$B$1:$B$6230,0)),"",INDIRECT("'SorP'!$A$"&amp;MATCH($J1480,SorP!$B$1:$B$6230,0))))</f>
        <v/>
      </c>
      <c r="U1480" s="241"/>
      <c r="V1480" s="275" t="e">
        <f>IF(C1480="",NA(),MATCH($B1480&amp;$C1480,'Smelter Look-up'!$J:$J,0))</f>
        <v>#N/A</v>
      </c>
      <c r="W1480" s="276"/>
      <c r="X1480" s="276">
        <f t="shared" ca="1" si="61"/>
        <v>0</v>
      </c>
      <c r="Y1480" s="276"/>
      <c r="Z1480" s="276"/>
      <c r="AB1480" s="278" t="str">
        <f t="shared" si="6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60"/>
        <v/>
      </c>
      <c r="T1481" s="225" t="str">
        <f ca="1">IF(B1481="","",IF(ISERROR(MATCH($J1481,SorP!$B$1:$B$6230,0)),"",INDIRECT("'SorP'!$A$"&amp;MATCH($J1481,SorP!$B$1:$B$6230,0))))</f>
        <v/>
      </c>
      <c r="U1481" s="241"/>
      <c r="V1481" s="275" t="e">
        <f>IF(C1481="",NA(),MATCH($B1481&amp;$C1481,'Smelter Look-up'!$J:$J,0))</f>
        <v>#N/A</v>
      </c>
      <c r="W1481" s="276"/>
      <c r="X1481" s="276">
        <f t="shared" ca="1" si="61"/>
        <v>0</v>
      </c>
      <c r="Y1481" s="276"/>
      <c r="Z1481" s="276"/>
      <c r="AB1481" s="278" t="str">
        <f t="shared" si="6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60"/>
        <v/>
      </c>
      <c r="T1482" s="225" t="str">
        <f ca="1">IF(B1482="","",IF(ISERROR(MATCH($J1482,SorP!$B$1:$B$6230,0)),"",INDIRECT("'SorP'!$A$"&amp;MATCH($J1482,SorP!$B$1:$B$6230,0))))</f>
        <v/>
      </c>
      <c r="U1482" s="241"/>
      <c r="V1482" s="275" t="e">
        <f>IF(C1482="",NA(),MATCH($B1482&amp;$C1482,'Smelter Look-up'!$J:$J,0))</f>
        <v>#N/A</v>
      </c>
      <c r="W1482" s="276"/>
      <c r="X1482" s="276">
        <f t="shared" ca="1" si="61"/>
        <v>0</v>
      </c>
      <c r="Y1482" s="276"/>
      <c r="Z1482" s="276"/>
      <c r="AB1482" s="278" t="str">
        <f t="shared" si="6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60"/>
        <v/>
      </c>
      <c r="T1483" s="225" t="str">
        <f ca="1">IF(B1483="","",IF(ISERROR(MATCH($J1483,SorP!$B$1:$B$6230,0)),"",INDIRECT("'SorP'!$A$"&amp;MATCH($J1483,SorP!$B$1:$B$6230,0))))</f>
        <v/>
      </c>
      <c r="U1483" s="241"/>
      <c r="V1483" s="275" t="e">
        <f>IF(C1483="",NA(),MATCH($B1483&amp;$C1483,'Smelter Look-up'!$J:$J,0))</f>
        <v>#N/A</v>
      </c>
      <c r="W1483" s="276"/>
      <c r="X1483" s="276">
        <f t="shared" ca="1" si="61"/>
        <v>0</v>
      </c>
      <c r="Y1483" s="276"/>
      <c r="Z1483" s="276"/>
      <c r="AB1483" s="278" t="str">
        <f t="shared" si="6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60"/>
        <v/>
      </c>
      <c r="T1484" s="225" t="str">
        <f ca="1">IF(B1484="","",IF(ISERROR(MATCH($J1484,SorP!$B$1:$B$6230,0)),"",INDIRECT("'SorP'!$A$"&amp;MATCH($J1484,SorP!$B$1:$B$6230,0))))</f>
        <v/>
      </c>
      <c r="U1484" s="241"/>
      <c r="V1484" s="275" t="e">
        <f>IF(C1484="",NA(),MATCH($B1484&amp;$C1484,'Smelter Look-up'!$J:$J,0))</f>
        <v>#N/A</v>
      </c>
      <c r="W1484" s="276"/>
      <c r="X1484" s="276">
        <f t="shared" ca="1" si="61"/>
        <v>0</v>
      </c>
      <c r="Y1484" s="276"/>
      <c r="Z1484" s="276"/>
      <c r="AB1484" s="278" t="str">
        <f t="shared" si="6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60"/>
        <v/>
      </c>
      <c r="T1485" s="225" t="str">
        <f ca="1">IF(B1485="","",IF(ISERROR(MATCH($J1485,SorP!$B$1:$B$6230,0)),"",INDIRECT("'SorP'!$A$"&amp;MATCH($J1485,SorP!$B$1:$B$6230,0))))</f>
        <v/>
      </c>
      <c r="U1485" s="241"/>
      <c r="V1485" s="275" t="e">
        <f>IF(C1485="",NA(),MATCH($B1485&amp;$C1485,'Smelter Look-up'!$J:$J,0))</f>
        <v>#N/A</v>
      </c>
      <c r="W1485" s="276"/>
      <c r="X1485" s="276">
        <f t="shared" ca="1" si="61"/>
        <v>0</v>
      </c>
      <c r="Y1485" s="276"/>
      <c r="Z1485" s="276"/>
      <c r="AB1485" s="278" t="str">
        <f t="shared" si="6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60"/>
        <v/>
      </c>
      <c r="T1486" s="225" t="str">
        <f ca="1">IF(B1486="","",IF(ISERROR(MATCH($J1486,SorP!$B$1:$B$6230,0)),"",INDIRECT("'SorP'!$A$"&amp;MATCH($J1486,SorP!$B$1:$B$6230,0))))</f>
        <v/>
      </c>
      <c r="U1486" s="241"/>
      <c r="V1486" s="275" t="e">
        <f>IF(C1486="",NA(),MATCH($B1486&amp;$C1486,'Smelter Look-up'!$J:$J,0))</f>
        <v>#N/A</v>
      </c>
      <c r="W1486" s="276"/>
      <c r="X1486" s="276">
        <f t="shared" ca="1" si="61"/>
        <v>0</v>
      </c>
      <c r="Y1486" s="276"/>
      <c r="Z1486" s="276"/>
      <c r="AB1486" s="278" t="str">
        <f t="shared" si="6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60"/>
        <v/>
      </c>
      <c r="T1487" s="225" t="str">
        <f ca="1">IF(B1487="","",IF(ISERROR(MATCH($J1487,SorP!$B$1:$B$6230,0)),"",INDIRECT("'SorP'!$A$"&amp;MATCH($J1487,SorP!$B$1:$B$6230,0))))</f>
        <v/>
      </c>
      <c r="U1487" s="241"/>
      <c r="V1487" s="275" t="e">
        <f>IF(C1487="",NA(),MATCH($B1487&amp;$C1487,'Smelter Look-up'!$J:$J,0))</f>
        <v>#N/A</v>
      </c>
      <c r="W1487" s="276"/>
      <c r="X1487" s="276">
        <f t="shared" ca="1" si="61"/>
        <v>0</v>
      </c>
      <c r="Y1487" s="276"/>
      <c r="Z1487" s="276"/>
      <c r="AB1487" s="278" t="str">
        <f t="shared" si="6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60"/>
        <v/>
      </c>
      <c r="T1488" s="225" t="str">
        <f ca="1">IF(B1488="","",IF(ISERROR(MATCH($J1488,SorP!$B$1:$B$6230,0)),"",INDIRECT("'SorP'!$A$"&amp;MATCH($J1488,SorP!$B$1:$B$6230,0))))</f>
        <v/>
      </c>
      <c r="U1488" s="241"/>
      <c r="V1488" s="275" t="e">
        <f>IF(C1488="",NA(),MATCH($B1488&amp;$C1488,'Smelter Look-up'!$J:$J,0))</f>
        <v>#N/A</v>
      </c>
      <c r="W1488" s="276"/>
      <c r="X1488" s="276">
        <f t="shared" ca="1" si="61"/>
        <v>0</v>
      </c>
      <c r="Y1488" s="276"/>
      <c r="Z1488" s="276"/>
      <c r="AB1488" s="278" t="str">
        <f t="shared" si="6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60"/>
        <v/>
      </c>
      <c r="T1489" s="225" t="str">
        <f ca="1">IF(B1489="","",IF(ISERROR(MATCH($J1489,SorP!$B$1:$B$6230,0)),"",INDIRECT("'SorP'!$A$"&amp;MATCH($J1489,SorP!$B$1:$B$6230,0))))</f>
        <v/>
      </c>
      <c r="U1489" s="241"/>
      <c r="V1489" s="275" t="e">
        <f>IF(C1489="",NA(),MATCH($B1489&amp;$C1489,'Smelter Look-up'!$J:$J,0))</f>
        <v>#N/A</v>
      </c>
      <c r="W1489" s="276"/>
      <c r="X1489" s="276">
        <f t="shared" ca="1" si="61"/>
        <v>0</v>
      </c>
      <c r="Y1489" s="276"/>
      <c r="Z1489" s="276"/>
      <c r="AB1489" s="278" t="str">
        <f t="shared" si="6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60"/>
        <v/>
      </c>
      <c r="T1490" s="225" t="str">
        <f ca="1">IF(B1490="","",IF(ISERROR(MATCH($J1490,SorP!$B$1:$B$6230,0)),"",INDIRECT("'SorP'!$A$"&amp;MATCH($J1490,SorP!$B$1:$B$6230,0))))</f>
        <v/>
      </c>
      <c r="U1490" s="241"/>
      <c r="V1490" s="275" t="e">
        <f>IF(C1490="",NA(),MATCH($B1490&amp;$C1490,'Smelter Look-up'!$J:$J,0))</f>
        <v>#N/A</v>
      </c>
      <c r="W1490" s="276"/>
      <c r="X1490" s="276">
        <f t="shared" ca="1" si="61"/>
        <v>0</v>
      </c>
      <c r="Y1490" s="276"/>
      <c r="Z1490" s="276"/>
      <c r="AB1490" s="278" t="str">
        <f t="shared" si="6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60"/>
        <v/>
      </c>
      <c r="T1491" s="225" t="str">
        <f ca="1">IF(B1491="","",IF(ISERROR(MATCH($J1491,SorP!$B$1:$B$6230,0)),"",INDIRECT("'SorP'!$A$"&amp;MATCH($J1491,SorP!$B$1:$B$6230,0))))</f>
        <v/>
      </c>
      <c r="U1491" s="241"/>
      <c r="V1491" s="275" t="e">
        <f>IF(C1491="",NA(),MATCH($B1491&amp;$C1491,'Smelter Look-up'!$J:$J,0))</f>
        <v>#N/A</v>
      </c>
      <c r="W1491" s="276"/>
      <c r="X1491" s="276">
        <f t="shared" ca="1" si="61"/>
        <v>0</v>
      </c>
      <c r="Y1491" s="276"/>
      <c r="Z1491" s="276"/>
      <c r="AB1491" s="278" t="str">
        <f t="shared" si="6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60"/>
        <v/>
      </c>
      <c r="T1492" s="225" t="str">
        <f ca="1">IF(B1492="","",IF(ISERROR(MATCH($J1492,SorP!$B$1:$B$6230,0)),"",INDIRECT("'SorP'!$A$"&amp;MATCH($J1492,SorP!$B$1:$B$6230,0))))</f>
        <v/>
      </c>
      <c r="U1492" s="241"/>
      <c r="V1492" s="275" t="e">
        <f>IF(C1492="",NA(),MATCH($B1492&amp;$C1492,'Smelter Look-up'!$J:$J,0))</f>
        <v>#N/A</v>
      </c>
      <c r="W1492" s="276"/>
      <c r="X1492" s="276">
        <f t="shared" ca="1" si="61"/>
        <v>0</v>
      </c>
      <c r="Y1492" s="276"/>
      <c r="Z1492" s="276"/>
      <c r="AB1492" s="278" t="str">
        <f t="shared" si="6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60"/>
        <v/>
      </c>
      <c r="T1493" s="225" t="str">
        <f ca="1">IF(B1493="","",IF(ISERROR(MATCH($J1493,SorP!$B$1:$B$6230,0)),"",INDIRECT("'SorP'!$A$"&amp;MATCH($J1493,SorP!$B$1:$B$6230,0))))</f>
        <v/>
      </c>
      <c r="U1493" s="241"/>
      <c r="V1493" s="275" t="e">
        <f>IF(C1493="",NA(),MATCH($B1493&amp;$C1493,'Smelter Look-up'!$J:$J,0))</f>
        <v>#N/A</v>
      </c>
      <c r="W1493" s="276"/>
      <c r="X1493" s="276">
        <f t="shared" ca="1" si="61"/>
        <v>0</v>
      </c>
      <c r="Y1493" s="276"/>
      <c r="Z1493" s="276"/>
      <c r="AB1493" s="278" t="str">
        <f t="shared" si="6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60"/>
        <v/>
      </c>
      <c r="T1494" s="225" t="str">
        <f ca="1">IF(B1494="","",IF(ISERROR(MATCH($J1494,SorP!$B$1:$B$6230,0)),"",INDIRECT("'SorP'!$A$"&amp;MATCH($J1494,SorP!$B$1:$B$6230,0))))</f>
        <v/>
      </c>
      <c r="U1494" s="241"/>
      <c r="V1494" s="275" t="e">
        <f>IF(C1494="",NA(),MATCH($B1494&amp;$C1494,'Smelter Look-up'!$J:$J,0))</f>
        <v>#N/A</v>
      </c>
      <c r="W1494" s="276"/>
      <c r="X1494" s="276">
        <f t="shared" ca="1" si="61"/>
        <v>0</v>
      </c>
      <c r="Y1494" s="276"/>
      <c r="Z1494" s="276"/>
      <c r="AB1494" s="278" t="str">
        <f t="shared" si="6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60"/>
        <v/>
      </c>
      <c r="T1495" s="225" t="str">
        <f ca="1">IF(B1495="","",IF(ISERROR(MATCH($J1495,SorP!$B$1:$B$6230,0)),"",INDIRECT("'SorP'!$A$"&amp;MATCH($J1495,SorP!$B$1:$B$6230,0))))</f>
        <v/>
      </c>
      <c r="U1495" s="241"/>
      <c r="V1495" s="275" t="e">
        <f>IF(C1495="",NA(),MATCH($B1495&amp;$C1495,'Smelter Look-up'!$J:$J,0))</f>
        <v>#N/A</v>
      </c>
      <c r="W1495" s="276"/>
      <c r="X1495" s="276">
        <f t="shared" ca="1" si="61"/>
        <v>0</v>
      </c>
      <c r="Y1495" s="276"/>
      <c r="Z1495" s="276"/>
      <c r="AB1495" s="278" t="str">
        <f t="shared" si="6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60"/>
        <v/>
      </c>
      <c r="T1496" s="225" t="str">
        <f ca="1">IF(B1496="","",IF(ISERROR(MATCH($J1496,SorP!$B$1:$B$6230,0)),"",INDIRECT("'SorP'!$A$"&amp;MATCH($J1496,SorP!$B$1:$B$6230,0))))</f>
        <v/>
      </c>
      <c r="U1496" s="241"/>
      <c r="V1496" s="275" t="e">
        <f>IF(C1496="",NA(),MATCH($B1496&amp;$C1496,'Smelter Look-up'!$J:$J,0))</f>
        <v>#N/A</v>
      </c>
      <c r="W1496" s="276"/>
      <c r="X1496" s="276">
        <f t="shared" ca="1" si="61"/>
        <v>0</v>
      </c>
      <c r="Y1496" s="276"/>
      <c r="Z1496" s="276"/>
      <c r="AB1496" s="278" t="str">
        <f t="shared" si="6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60"/>
        <v/>
      </c>
      <c r="T1497" s="225" t="str">
        <f ca="1">IF(B1497="","",IF(ISERROR(MATCH($J1497,SorP!$B$1:$B$6230,0)),"",INDIRECT("'SorP'!$A$"&amp;MATCH($J1497,SorP!$B$1:$B$6230,0))))</f>
        <v/>
      </c>
      <c r="U1497" s="241"/>
      <c r="V1497" s="275" t="e">
        <f>IF(C1497="",NA(),MATCH($B1497&amp;$C1497,'Smelter Look-up'!$J:$J,0))</f>
        <v>#N/A</v>
      </c>
      <c r="W1497" s="276"/>
      <c r="X1497" s="276">
        <f t="shared" ca="1" si="61"/>
        <v>0</v>
      </c>
      <c r="Y1497" s="276"/>
      <c r="Z1497" s="276"/>
      <c r="AB1497" s="278" t="str">
        <f t="shared" si="6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60"/>
        <v/>
      </c>
      <c r="T1498" s="225" t="str">
        <f ca="1">IF(B1498="","",IF(ISERROR(MATCH($J1498,SorP!$B$1:$B$6230,0)),"",INDIRECT("'SorP'!$A$"&amp;MATCH($J1498,SorP!$B$1:$B$6230,0))))</f>
        <v/>
      </c>
      <c r="U1498" s="241"/>
      <c r="V1498" s="275" t="e">
        <f>IF(C1498="",NA(),MATCH($B1498&amp;$C1498,'Smelter Look-up'!$J:$J,0))</f>
        <v>#N/A</v>
      </c>
      <c r="W1498" s="276"/>
      <c r="X1498" s="276">
        <f t="shared" ca="1" si="61"/>
        <v>0</v>
      </c>
      <c r="Y1498" s="276"/>
      <c r="Z1498" s="276"/>
      <c r="AB1498" s="278" t="str">
        <f t="shared" si="6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60"/>
        <v/>
      </c>
      <c r="T1499" s="225" t="str">
        <f ca="1">IF(B1499="","",IF(ISERROR(MATCH($J1499,SorP!$B$1:$B$6230,0)),"",INDIRECT("'SorP'!$A$"&amp;MATCH($J1499,SorP!$B$1:$B$6230,0))))</f>
        <v/>
      </c>
      <c r="U1499" s="241"/>
      <c r="V1499" s="275" t="e">
        <f>IF(C1499="",NA(),MATCH($B1499&amp;$C1499,'Smelter Look-up'!$J:$J,0))</f>
        <v>#N/A</v>
      </c>
      <c r="W1499" s="276"/>
      <c r="X1499" s="276">
        <f t="shared" ca="1" si="61"/>
        <v>0</v>
      </c>
      <c r="Y1499" s="276"/>
      <c r="Z1499" s="276"/>
      <c r="AB1499" s="278" t="str">
        <f t="shared" si="6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6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64">IF(AND(C1500="Smelter not listed",OR(LEN(D1500)=0,LEN(E1500)=0)),1,0)</f>
        <v>0</v>
      </c>
      <c r="Y1500" s="276"/>
      <c r="Z1500" s="276"/>
      <c r="AB1500" s="278" t="str">
        <f t="shared" ref="AB1500:AB1530" si="6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63"/>
        <v/>
      </c>
      <c r="T1501" s="225" t="str">
        <f ca="1">IF(B1501="","",IF(ISERROR(MATCH($J1501,SorP!$B$1:$B$6230,0)),"",INDIRECT("'SorP'!$A$"&amp;MATCH($J1501,SorP!$B$1:$B$6230,0))))</f>
        <v/>
      </c>
      <c r="U1501" s="241"/>
      <c r="V1501" s="275" t="e">
        <f>IF(C1501="",NA(),MATCH($B1501&amp;$C1501,'Smelter Look-up'!$J:$J,0))</f>
        <v>#N/A</v>
      </c>
      <c r="W1501" s="276"/>
      <c r="X1501" s="276">
        <f t="shared" ca="1" si="64"/>
        <v>0</v>
      </c>
      <c r="Y1501" s="276"/>
      <c r="Z1501" s="276"/>
      <c r="AB1501" s="278" t="str">
        <f t="shared" si="6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63"/>
        <v/>
      </c>
      <c r="T1502" s="225" t="str">
        <f ca="1">IF(B1502="","",IF(ISERROR(MATCH($J1502,SorP!$B$1:$B$6230,0)),"",INDIRECT("'SorP'!$A$"&amp;MATCH($J1502,SorP!$B$1:$B$6230,0))))</f>
        <v/>
      </c>
      <c r="U1502" s="241"/>
      <c r="V1502" s="275" t="e">
        <f>IF(C1502="",NA(),MATCH($B1502&amp;$C1502,'Smelter Look-up'!$J:$J,0))</f>
        <v>#N/A</v>
      </c>
      <c r="W1502" s="276"/>
      <c r="X1502" s="276">
        <f t="shared" ca="1" si="64"/>
        <v>0</v>
      </c>
      <c r="Y1502" s="276"/>
      <c r="Z1502" s="276"/>
      <c r="AB1502" s="278" t="str">
        <f t="shared" si="6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63"/>
        <v/>
      </c>
      <c r="T1503" s="225" t="str">
        <f ca="1">IF(B1503="","",IF(ISERROR(MATCH($J1503,SorP!$B$1:$B$6230,0)),"",INDIRECT("'SorP'!$A$"&amp;MATCH($J1503,SorP!$B$1:$B$6230,0))))</f>
        <v/>
      </c>
      <c r="U1503" s="241"/>
      <c r="V1503" s="275" t="e">
        <f>IF(C1503="",NA(),MATCH($B1503&amp;$C1503,'Smelter Look-up'!$J:$J,0))</f>
        <v>#N/A</v>
      </c>
      <c r="W1503" s="276"/>
      <c r="X1503" s="276">
        <f t="shared" ca="1" si="64"/>
        <v>0</v>
      </c>
      <c r="Y1503" s="276"/>
      <c r="Z1503" s="276"/>
      <c r="AB1503" s="278" t="str">
        <f t="shared" si="6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63"/>
        <v/>
      </c>
      <c r="T1504" s="225" t="str">
        <f ca="1">IF(B1504="","",IF(ISERROR(MATCH($J1504,SorP!$B$1:$B$6230,0)),"",INDIRECT("'SorP'!$A$"&amp;MATCH($J1504,SorP!$B$1:$B$6230,0))))</f>
        <v/>
      </c>
      <c r="U1504" s="241"/>
      <c r="V1504" s="275" t="e">
        <f>IF(C1504="",NA(),MATCH($B1504&amp;$C1504,'Smelter Look-up'!$J:$J,0))</f>
        <v>#N/A</v>
      </c>
      <c r="W1504" s="276"/>
      <c r="X1504" s="276">
        <f t="shared" ca="1" si="64"/>
        <v>0</v>
      </c>
      <c r="Y1504" s="276"/>
      <c r="Z1504" s="276"/>
      <c r="AB1504" s="278" t="str">
        <f t="shared" si="6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63"/>
        <v/>
      </c>
      <c r="T1505" s="225" t="str">
        <f ca="1">IF(B1505="","",IF(ISERROR(MATCH($J1505,SorP!$B$1:$B$6230,0)),"",INDIRECT("'SorP'!$A$"&amp;MATCH($J1505,SorP!$B$1:$B$6230,0))))</f>
        <v/>
      </c>
      <c r="U1505" s="241"/>
      <c r="V1505" s="275" t="e">
        <f>IF(C1505="",NA(),MATCH($B1505&amp;$C1505,'Smelter Look-up'!$J:$J,0))</f>
        <v>#N/A</v>
      </c>
      <c r="W1505" s="276"/>
      <c r="X1505" s="276">
        <f t="shared" ca="1" si="64"/>
        <v>0</v>
      </c>
      <c r="Y1505" s="276"/>
      <c r="Z1505" s="276"/>
      <c r="AB1505" s="278" t="str">
        <f t="shared" si="6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63"/>
        <v/>
      </c>
      <c r="T1506" s="225" t="str">
        <f ca="1">IF(B1506="","",IF(ISERROR(MATCH($J1506,SorP!$B$1:$B$6230,0)),"",INDIRECT("'SorP'!$A$"&amp;MATCH($J1506,SorP!$B$1:$B$6230,0))))</f>
        <v/>
      </c>
      <c r="U1506" s="241"/>
      <c r="V1506" s="275" t="e">
        <f>IF(C1506="",NA(),MATCH($B1506&amp;$C1506,'Smelter Look-up'!$J:$J,0))</f>
        <v>#N/A</v>
      </c>
      <c r="W1506" s="276"/>
      <c r="X1506" s="276">
        <f t="shared" ca="1" si="64"/>
        <v>0</v>
      </c>
      <c r="Y1506" s="276"/>
      <c r="Z1506" s="276"/>
      <c r="AB1506" s="278" t="str">
        <f t="shared" si="6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63"/>
        <v/>
      </c>
      <c r="T1507" s="225" t="str">
        <f ca="1">IF(B1507="","",IF(ISERROR(MATCH($J1507,SorP!$B$1:$B$6230,0)),"",INDIRECT("'SorP'!$A$"&amp;MATCH($J1507,SorP!$B$1:$B$6230,0))))</f>
        <v/>
      </c>
      <c r="U1507" s="241"/>
      <c r="V1507" s="275" t="e">
        <f>IF(C1507="",NA(),MATCH($B1507&amp;$C1507,'Smelter Look-up'!$J:$J,0))</f>
        <v>#N/A</v>
      </c>
      <c r="W1507" s="276"/>
      <c r="X1507" s="276">
        <f t="shared" ca="1" si="64"/>
        <v>0</v>
      </c>
      <c r="Y1507" s="276"/>
      <c r="Z1507" s="276"/>
      <c r="AB1507" s="278" t="str">
        <f t="shared" si="6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63"/>
        <v/>
      </c>
      <c r="T1508" s="225" t="str">
        <f ca="1">IF(B1508="","",IF(ISERROR(MATCH($J1508,SorP!$B$1:$B$6230,0)),"",INDIRECT("'SorP'!$A$"&amp;MATCH($J1508,SorP!$B$1:$B$6230,0))))</f>
        <v/>
      </c>
      <c r="U1508" s="241"/>
      <c r="V1508" s="275" t="e">
        <f>IF(C1508="",NA(),MATCH($B1508&amp;$C1508,'Smelter Look-up'!$J:$J,0))</f>
        <v>#N/A</v>
      </c>
      <c r="W1508" s="276"/>
      <c r="X1508" s="276">
        <f t="shared" ca="1" si="64"/>
        <v>0</v>
      </c>
      <c r="Y1508" s="276"/>
      <c r="Z1508" s="276"/>
      <c r="AB1508" s="278" t="str">
        <f t="shared" si="6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63"/>
        <v/>
      </c>
      <c r="T1509" s="225" t="str">
        <f ca="1">IF(B1509="","",IF(ISERROR(MATCH($J1509,SorP!$B$1:$B$6230,0)),"",INDIRECT("'SorP'!$A$"&amp;MATCH($J1509,SorP!$B$1:$B$6230,0))))</f>
        <v/>
      </c>
      <c r="U1509" s="241"/>
      <c r="V1509" s="275" t="e">
        <f>IF(C1509="",NA(),MATCH($B1509&amp;$C1509,'Smelter Look-up'!$J:$J,0))</f>
        <v>#N/A</v>
      </c>
      <c r="W1509" s="276"/>
      <c r="X1509" s="276">
        <f t="shared" ca="1" si="64"/>
        <v>0</v>
      </c>
      <c r="Y1509" s="276"/>
      <c r="Z1509" s="276"/>
      <c r="AB1509" s="278" t="str">
        <f t="shared" si="6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63"/>
        <v/>
      </c>
      <c r="T1510" s="225" t="str">
        <f ca="1">IF(B1510="","",IF(ISERROR(MATCH($J1510,SorP!$B$1:$B$6230,0)),"",INDIRECT("'SorP'!$A$"&amp;MATCH($J1510,SorP!$B$1:$B$6230,0))))</f>
        <v/>
      </c>
      <c r="U1510" s="241"/>
      <c r="V1510" s="275" t="e">
        <f>IF(C1510="",NA(),MATCH($B1510&amp;$C1510,'Smelter Look-up'!$J:$J,0))</f>
        <v>#N/A</v>
      </c>
      <c r="W1510" s="276"/>
      <c r="X1510" s="276">
        <f t="shared" ca="1" si="64"/>
        <v>0</v>
      </c>
      <c r="Y1510" s="276"/>
      <c r="Z1510" s="276"/>
      <c r="AB1510" s="278" t="str">
        <f t="shared" si="6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63"/>
        <v/>
      </c>
      <c r="T1511" s="225" t="str">
        <f ca="1">IF(B1511="","",IF(ISERROR(MATCH($J1511,SorP!$B$1:$B$6230,0)),"",INDIRECT("'SorP'!$A$"&amp;MATCH($J1511,SorP!$B$1:$B$6230,0))))</f>
        <v/>
      </c>
      <c r="U1511" s="241"/>
      <c r="V1511" s="275" t="e">
        <f>IF(C1511="",NA(),MATCH($B1511&amp;$C1511,'Smelter Look-up'!$J:$J,0))</f>
        <v>#N/A</v>
      </c>
      <c r="W1511" s="276"/>
      <c r="X1511" s="276">
        <f t="shared" ca="1" si="64"/>
        <v>0</v>
      </c>
      <c r="Y1511" s="276"/>
      <c r="Z1511" s="276"/>
      <c r="AB1511" s="278" t="str">
        <f t="shared" si="6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63"/>
        <v/>
      </c>
      <c r="T1512" s="225" t="str">
        <f ca="1">IF(B1512="","",IF(ISERROR(MATCH($J1512,SorP!$B$1:$B$6230,0)),"",INDIRECT("'SorP'!$A$"&amp;MATCH($J1512,SorP!$B$1:$B$6230,0))))</f>
        <v/>
      </c>
      <c r="U1512" s="241"/>
      <c r="V1512" s="275" t="e">
        <f>IF(C1512="",NA(),MATCH($B1512&amp;$C1512,'Smelter Look-up'!$J:$J,0))</f>
        <v>#N/A</v>
      </c>
      <c r="W1512" s="276"/>
      <c r="X1512" s="276">
        <f t="shared" ca="1" si="64"/>
        <v>0</v>
      </c>
      <c r="Y1512" s="276"/>
      <c r="Z1512" s="276"/>
      <c r="AB1512" s="278" t="str">
        <f t="shared" si="6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63"/>
        <v/>
      </c>
      <c r="T1513" s="225" t="str">
        <f ca="1">IF(B1513="","",IF(ISERROR(MATCH($J1513,SorP!$B$1:$B$6230,0)),"",INDIRECT("'SorP'!$A$"&amp;MATCH($J1513,SorP!$B$1:$B$6230,0))))</f>
        <v/>
      </c>
      <c r="U1513" s="241"/>
      <c r="V1513" s="275" t="e">
        <f>IF(C1513="",NA(),MATCH($B1513&amp;$C1513,'Smelter Look-up'!$J:$J,0))</f>
        <v>#N/A</v>
      </c>
      <c r="W1513" s="276"/>
      <c r="X1513" s="276">
        <f t="shared" ca="1" si="64"/>
        <v>0</v>
      </c>
      <c r="Y1513" s="276"/>
      <c r="Z1513" s="276"/>
      <c r="AB1513" s="278" t="str">
        <f t="shared" si="6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63"/>
        <v/>
      </c>
      <c r="T1514" s="225" t="str">
        <f ca="1">IF(B1514="","",IF(ISERROR(MATCH($J1514,SorP!$B$1:$B$6230,0)),"",INDIRECT("'SorP'!$A$"&amp;MATCH($J1514,SorP!$B$1:$B$6230,0))))</f>
        <v/>
      </c>
      <c r="U1514" s="241"/>
      <c r="V1514" s="275" t="e">
        <f>IF(C1514="",NA(),MATCH($B1514&amp;$C1514,'Smelter Look-up'!$J:$J,0))</f>
        <v>#N/A</v>
      </c>
      <c r="W1514" s="276"/>
      <c r="X1514" s="276">
        <f t="shared" ca="1" si="64"/>
        <v>0</v>
      </c>
      <c r="Y1514" s="276"/>
      <c r="Z1514" s="276"/>
      <c r="AB1514" s="278" t="str">
        <f t="shared" si="6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63"/>
        <v/>
      </c>
      <c r="T1515" s="225" t="str">
        <f ca="1">IF(B1515="","",IF(ISERROR(MATCH($J1515,SorP!$B$1:$B$6230,0)),"",INDIRECT("'SorP'!$A$"&amp;MATCH($J1515,SorP!$B$1:$B$6230,0))))</f>
        <v/>
      </c>
      <c r="U1515" s="241"/>
      <c r="V1515" s="275" t="e">
        <f>IF(C1515="",NA(),MATCH($B1515&amp;$C1515,'Smelter Look-up'!$J:$J,0))</f>
        <v>#N/A</v>
      </c>
      <c r="W1515" s="276"/>
      <c r="X1515" s="276">
        <f t="shared" ca="1" si="64"/>
        <v>0</v>
      </c>
      <c r="Y1515" s="276"/>
      <c r="Z1515" s="276"/>
      <c r="AB1515" s="278" t="str">
        <f t="shared" si="6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63"/>
        <v/>
      </c>
      <c r="T1516" s="225" t="str">
        <f ca="1">IF(B1516="","",IF(ISERROR(MATCH($J1516,SorP!$B$1:$B$6230,0)),"",INDIRECT("'SorP'!$A$"&amp;MATCH($J1516,SorP!$B$1:$B$6230,0))))</f>
        <v/>
      </c>
      <c r="U1516" s="241"/>
      <c r="V1516" s="275" t="e">
        <f>IF(C1516="",NA(),MATCH($B1516&amp;$C1516,'Smelter Look-up'!$J:$J,0))</f>
        <v>#N/A</v>
      </c>
      <c r="W1516" s="276"/>
      <c r="X1516" s="276">
        <f t="shared" ca="1" si="64"/>
        <v>0</v>
      </c>
      <c r="Y1516" s="276"/>
      <c r="Z1516" s="276"/>
      <c r="AB1516" s="278" t="str">
        <f t="shared" si="6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63"/>
        <v/>
      </c>
      <c r="T1517" s="225" t="str">
        <f ca="1">IF(B1517="","",IF(ISERROR(MATCH($J1517,SorP!$B$1:$B$6230,0)),"",INDIRECT("'SorP'!$A$"&amp;MATCH($J1517,SorP!$B$1:$B$6230,0))))</f>
        <v/>
      </c>
      <c r="U1517" s="241"/>
      <c r="V1517" s="275" t="e">
        <f>IF(C1517="",NA(),MATCH($B1517&amp;$C1517,'Smelter Look-up'!$J:$J,0))</f>
        <v>#N/A</v>
      </c>
      <c r="W1517" s="276"/>
      <c r="X1517" s="276">
        <f t="shared" ca="1" si="64"/>
        <v>0</v>
      </c>
      <c r="Y1517" s="276"/>
      <c r="Z1517" s="276"/>
      <c r="AB1517" s="278" t="str">
        <f t="shared" si="6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63"/>
        <v/>
      </c>
      <c r="T1518" s="225" t="str">
        <f ca="1">IF(B1518="","",IF(ISERROR(MATCH($J1518,SorP!$B$1:$B$6230,0)),"",INDIRECT("'SorP'!$A$"&amp;MATCH($J1518,SorP!$B$1:$B$6230,0))))</f>
        <v/>
      </c>
      <c r="U1518" s="241"/>
      <c r="V1518" s="275" t="e">
        <f>IF(C1518="",NA(),MATCH($B1518&amp;$C1518,'Smelter Look-up'!$J:$J,0))</f>
        <v>#N/A</v>
      </c>
      <c r="W1518" s="276"/>
      <c r="X1518" s="276">
        <f t="shared" ca="1" si="64"/>
        <v>0</v>
      </c>
      <c r="Y1518" s="276"/>
      <c r="Z1518" s="276"/>
      <c r="AB1518" s="278" t="str">
        <f t="shared" si="6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63"/>
        <v/>
      </c>
      <c r="T1519" s="225" t="str">
        <f ca="1">IF(B1519="","",IF(ISERROR(MATCH($J1519,SorP!$B$1:$B$6230,0)),"",INDIRECT("'SorP'!$A$"&amp;MATCH($J1519,SorP!$B$1:$B$6230,0))))</f>
        <v/>
      </c>
      <c r="U1519" s="241"/>
      <c r="V1519" s="275" t="e">
        <f>IF(C1519="",NA(),MATCH($B1519&amp;$C1519,'Smelter Look-up'!$J:$J,0))</f>
        <v>#N/A</v>
      </c>
      <c r="W1519" s="276"/>
      <c r="X1519" s="276">
        <f t="shared" ca="1" si="64"/>
        <v>0</v>
      </c>
      <c r="Y1519" s="276"/>
      <c r="Z1519" s="276"/>
      <c r="AB1519" s="278" t="str">
        <f t="shared" si="6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63"/>
        <v/>
      </c>
      <c r="T1520" s="225" t="str">
        <f ca="1">IF(B1520="","",IF(ISERROR(MATCH($J1520,SorP!$B$1:$B$6230,0)),"",INDIRECT("'SorP'!$A$"&amp;MATCH($J1520,SorP!$B$1:$B$6230,0))))</f>
        <v/>
      </c>
      <c r="U1520" s="241"/>
      <c r="V1520" s="275" t="e">
        <f>IF(C1520="",NA(),MATCH($B1520&amp;$C1520,'Smelter Look-up'!$J:$J,0))</f>
        <v>#N/A</v>
      </c>
      <c r="W1520" s="276"/>
      <c r="X1520" s="276">
        <f t="shared" ca="1" si="64"/>
        <v>0</v>
      </c>
      <c r="Y1520" s="276"/>
      <c r="Z1520" s="276"/>
      <c r="AB1520" s="278" t="str">
        <f t="shared" si="6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63"/>
        <v/>
      </c>
      <c r="T1521" s="225" t="str">
        <f ca="1">IF(B1521="","",IF(ISERROR(MATCH($J1521,SorP!$B$1:$B$6230,0)),"",INDIRECT("'SorP'!$A$"&amp;MATCH($J1521,SorP!$B$1:$B$6230,0))))</f>
        <v/>
      </c>
      <c r="U1521" s="241"/>
      <c r="V1521" s="275" t="e">
        <f>IF(C1521="",NA(),MATCH($B1521&amp;$C1521,'Smelter Look-up'!$J:$J,0))</f>
        <v>#N/A</v>
      </c>
      <c r="W1521" s="276"/>
      <c r="X1521" s="276">
        <f t="shared" ca="1" si="64"/>
        <v>0</v>
      </c>
      <c r="Y1521" s="276"/>
      <c r="Z1521" s="276"/>
      <c r="AB1521" s="278" t="str">
        <f t="shared" si="6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63"/>
        <v/>
      </c>
      <c r="T1522" s="225" t="str">
        <f ca="1">IF(B1522="","",IF(ISERROR(MATCH($J1522,SorP!$B$1:$B$6230,0)),"",INDIRECT("'SorP'!$A$"&amp;MATCH($J1522,SorP!$B$1:$B$6230,0))))</f>
        <v/>
      </c>
      <c r="U1522" s="241"/>
      <c r="V1522" s="275" t="e">
        <f>IF(C1522="",NA(),MATCH($B1522&amp;$C1522,'Smelter Look-up'!$J:$J,0))</f>
        <v>#N/A</v>
      </c>
      <c r="W1522" s="276"/>
      <c r="X1522" s="276">
        <f t="shared" ca="1" si="64"/>
        <v>0</v>
      </c>
      <c r="Y1522" s="276"/>
      <c r="Z1522" s="276"/>
      <c r="AB1522" s="278" t="str">
        <f t="shared" si="6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63"/>
        <v/>
      </c>
      <c r="T1523" s="225" t="str">
        <f ca="1">IF(B1523="","",IF(ISERROR(MATCH($J1523,SorP!$B$1:$B$6230,0)),"",INDIRECT("'SorP'!$A$"&amp;MATCH($J1523,SorP!$B$1:$B$6230,0))))</f>
        <v/>
      </c>
      <c r="U1523" s="241"/>
      <c r="V1523" s="275" t="e">
        <f>IF(C1523="",NA(),MATCH($B1523&amp;$C1523,'Smelter Look-up'!$J:$J,0))</f>
        <v>#N/A</v>
      </c>
      <c r="W1523" s="276"/>
      <c r="X1523" s="276">
        <f t="shared" ca="1" si="64"/>
        <v>0</v>
      </c>
      <c r="Y1523" s="276"/>
      <c r="Z1523" s="276"/>
      <c r="AB1523" s="278" t="str">
        <f t="shared" si="6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63"/>
        <v/>
      </c>
      <c r="T1524" s="225" t="str">
        <f ca="1">IF(B1524="","",IF(ISERROR(MATCH($J1524,SorP!$B$1:$B$6230,0)),"",INDIRECT("'SorP'!$A$"&amp;MATCH($J1524,SorP!$B$1:$B$6230,0))))</f>
        <v/>
      </c>
      <c r="U1524" s="241"/>
      <c r="V1524" s="275" t="e">
        <f>IF(C1524="",NA(),MATCH($B1524&amp;$C1524,'Smelter Look-up'!$J:$J,0))</f>
        <v>#N/A</v>
      </c>
      <c r="W1524" s="276"/>
      <c r="X1524" s="276">
        <f t="shared" ca="1" si="64"/>
        <v>0</v>
      </c>
      <c r="Y1524" s="276"/>
      <c r="Z1524" s="276"/>
      <c r="AB1524" s="278" t="str">
        <f t="shared" si="6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63"/>
        <v/>
      </c>
      <c r="T1525" s="225" t="str">
        <f ca="1">IF(B1525="","",IF(ISERROR(MATCH($J1525,SorP!$B$1:$B$6230,0)),"",INDIRECT("'SorP'!$A$"&amp;MATCH($J1525,SorP!$B$1:$B$6230,0))))</f>
        <v/>
      </c>
      <c r="U1525" s="241"/>
      <c r="V1525" s="275" t="e">
        <f>IF(C1525="",NA(),MATCH($B1525&amp;$C1525,'Smelter Look-up'!$J:$J,0))</f>
        <v>#N/A</v>
      </c>
      <c r="W1525" s="276"/>
      <c r="X1525" s="276">
        <f t="shared" ca="1" si="64"/>
        <v>0</v>
      </c>
      <c r="Y1525" s="276"/>
      <c r="Z1525" s="276"/>
      <c r="AB1525" s="278" t="str">
        <f t="shared" si="6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63"/>
        <v/>
      </c>
      <c r="T1526" s="225" t="str">
        <f ca="1">IF(B1526="","",IF(ISERROR(MATCH($J1526,SorP!$B$1:$B$6230,0)),"",INDIRECT("'SorP'!$A$"&amp;MATCH($J1526,SorP!$B$1:$B$6230,0))))</f>
        <v/>
      </c>
      <c r="U1526" s="241"/>
      <c r="V1526" s="275" t="e">
        <f>IF(C1526="",NA(),MATCH($B1526&amp;$C1526,'Smelter Look-up'!$J:$J,0))</f>
        <v>#N/A</v>
      </c>
      <c r="W1526" s="276"/>
      <c r="X1526" s="276">
        <f t="shared" ca="1" si="64"/>
        <v>0</v>
      </c>
      <c r="Y1526" s="276"/>
      <c r="Z1526" s="276"/>
      <c r="AB1526" s="278" t="str">
        <f t="shared" si="6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63"/>
        <v/>
      </c>
      <c r="T1527" s="225" t="str">
        <f ca="1">IF(B1527="","",IF(ISERROR(MATCH($J1527,SorP!$B$1:$B$6230,0)),"",INDIRECT("'SorP'!$A$"&amp;MATCH($J1527,SorP!$B$1:$B$6230,0))))</f>
        <v/>
      </c>
      <c r="U1527" s="241"/>
      <c r="V1527" s="275" t="e">
        <f>IF(C1527="",NA(),MATCH($B1527&amp;$C1527,'Smelter Look-up'!$J:$J,0))</f>
        <v>#N/A</v>
      </c>
      <c r="W1527" s="276"/>
      <c r="X1527" s="276">
        <f t="shared" ca="1" si="64"/>
        <v>0</v>
      </c>
      <c r="Y1527" s="276"/>
      <c r="Z1527" s="276"/>
      <c r="AB1527" s="278" t="str">
        <f t="shared" si="6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63"/>
        <v/>
      </c>
      <c r="T1528" s="225" t="str">
        <f ca="1">IF(B1528="","",IF(ISERROR(MATCH($J1528,SorP!$B$1:$B$6230,0)),"",INDIRECT("'SorP'!$A$"&amp;MATCH($J1528,SorP!$B$1:$B$6230,0))))</f>
        <v/>
      </c>
      <c r="U1528" s="241"/>
      <c r="V1528" s="275" t="e">
        <f>IF(C1528="",NA(),MATCH($B1528&amp;$C1528,'Smelter Look-up'!$J:$J,0))</f>
        <v>#N/A</v>
      </c>
      <c r="W1528" s="276"/>
      <c r="X1528" s="276">
        <f t="shared" ca="1" si="64"/>
        <v>0</v>
      </c>
      <c r="Y1528" s="276"/>
      <c r="Z1528" s="276"/>
      <c r="AB1528" s="278" t="str">
        <f t="shared" si="6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63"/>
        <v/>
      </c>
      <c r="T1529" s="225" t="str">
        <f ca="1">IF(B1529="","",IF(ISERROR(MATCH($J1529,SorP!$B$1:$B$6230,0)),"",INDIRECT("'SorP'!$A$"&amp;MATCH($J1529,SorP!$B$1:$B$6230,0))))</f>
        <v/>
      </c>
      <c r="U1529" s="241"/>
      <c r="V1529" s="275" t="e">
        <f>IF(C1529="",NA(),MATCH($B1529&amp;$C1529,'Smelter Look-up'!$J:$J,0))</f>
        <v>#N/A</v>
      </c>
      <c r="W1529" s="276"/>
      <c r="X1529" s="276">
        <f t="shared" ca="1" si="64"/>
        <v>0</v>
      </c>
      <c r="Y1529" s="276"/>
      <c r="Z1529" s="276"/>
      <c r="AB1529" s="278" t="str">
        <f t="shared" si="6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63"/>
        <v/>
      </c>
      <c r="T1530" s="225" t="str">
        <f ca="1">IF(B1530="","",IF(ISERROR(MATCH($J1530,SorP!$B$1:$B$6230,0)),"",INDIRECT("'SorP'!$A$"&amp;MATCH($J1530,SorP!$B$1:$B$6230,0))))</f>
        <v/>
      </c>
      <c r="U1530" s="241"/>
      <c r="V1530" s="275" t="e">
        <f>IF(C1530="",NA(),MATCH($B1530&amp;$C1530,'Smelter Look-up'!$J:$J,0))</f>
        <v>#N/A</v>
      </c>
      <c r="W1530" s="276"/>
      <c r="X1530" s="276">
        <f t="shared" ca="1" si="64"/>
        <v>0</v>
      </c>
      <c r="Y1530" s="276"/>
      <c r="Z1530" s="276"/>
      <c r="AB1530" s="278" t="str">
        <f t="shared" si="6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6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67">IF(AND(C1531="Smelter not listed",OR(LEN(D1531)=0,LEN(E1531)=0)),1,0)</f>
        <v>0</v>
      </c>
      <c r="Y1531" s="276"/>
      <c r="Z1531" s="276"/>
      <c r="AB1531" s="278" t="str">
        <f t="shared" ref="AB1531" si="6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6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70">IF(AND(C1532="Smelter not listed",OR(LEN(D1532)=0,LEN(E1532)=0)),1,0)</f>
        <v>0</v>
      </c>
      <c r="Y1532" s="276"/>
      <c r="Z1532" s="276"/>
      <c r="AB1532" s="278" t="str">
        <f t="shared" ref="AB1532:AB1563" si="7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69"/>
        <v/>
      </c>
      <c r="T1533" s="225" t="str">
        <f ca="1">IF(B1533="","",IF(ISERROR(MATCH($J1533,SorP!$B$1:$B$6230,0)),"",INDIRECT("'SorP'!$A$"&amp;MATCH($J1533,SorP!$B$1:$B$6230,0))))</f>
        <v/>
      </c>
      <c r="U1533" s="241"/>
      <c r="V1533" s="275" t="e">
        <f>IF(C1533="",NA(),MATCH($B1533&amp;$C1533,'Smelter Look-up'!$J:$J,0))</f>
        <v>#N/A</v>
      </c>
      <c r="W1533" s="276"/>
      <c r="X1533" s="276">
        <f t="shared" ca="1" si="70"/>
        <v>0</v>
      </c>
      <c r="Y1533" s="276"/>
      <c r="Z1533" s="276"/>
      <c r="AB1533" s="278" t="str">
        <f t="shared" si="7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69"/>
        <v/>
      </c>
      <c r="T1534" s="225" t="str">
        <f ca="1">IF(B1534="","",IF(ISERROR(MATCH($J1534,SorP!$B$1:$B$6230,0)),"",INDIRECT("'SorP'!$A$"&amp;MATCH($J1534,SorP!$B$1:$B$6230,0))))</f>
        <v/>
      </c>
      <c r="U1534" s="241"/>
      <c r="V1534" s="275" t="e">
        <f>IF(C1534="",NA(),MATCH($B1534&amp;$C1534,'Smelter Look-up'!$J:$J,0))</f>
        <v>#N/A</v>
      </c>
      <c r="W1534" s="276"/>
      <c r="X1534" s="276">
        <f t="shared" ca="1" si="70"/>
        <v>0</v>
      </c>
      <c r="Y1534" s="276"/>
      <c r="Z1534" s="276"/>
      <c r="AB1534" s="278" t="str">
        <f t="shared" si="7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69"/>
        <v/>
      </c>
      <c r="T1535" s="225" t="str">
        <f ca="1">IF(B1535="","",IF(ISERROR(MATCH($J1535,SorP!$B$1:$B$6230,0)),"",INDIRECT("'SorP'!$A$"&amp;MATCH($J1535,SorP!$B$1:$B$6230,0))))</f>
        <v/>
      </c>
      <c r="U1535" s="241"/>
      <c r="V1535" s="275" t="e">
        <f>IF(C1535="",NA(),MATCH($B1535&amp;$C1535,'Smelter Look-up'!$J:$J,0))</f>
        <v>#N/A</v>
      </c>
      <c r="W1535" s="276"/>
      <c r="X1535" s="276">
        <f t="shared" ca="1" si="70"/>
        <v>0</v>
      </c>
      <c r="Y1535" s="276"/>
      <c r="Z1535" s="276"/>
      <c r="AB1535" s="278" t="str">
        <f t="shared" si="7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69"/>
        <v/>
      </c>
      <c r="T1536" s="225" t="str">
        <f ca="1">IF(B1536="","",IF(ISERROR(MATCH($J1536,SorP!$B$1:$B$6230,0)),"",INDIRECT("'SorP'!$A$"&amp;MATCH($J1536,SorP!$B$1:$B$6230,0))))</f>
        <v/>
      </c>
      <c r="U1536" s="241"/>
      <c r="V1536" s="275" t="e">
        <f>IF(C1536="",NA(),MATCH($B1536&amp;$C1536,'Smelter Look-up'!$J:$J,0))</f>
        <v>#N/A</v>
      </c>
      <c r="W1536" s="276"/>
      <c r="X1536" s="276">
        <f t="shared" ca="1" si="70"/>
        <v>0</v>
      </c>
      <c r="Y1536" s="276"/>
      <c r="Z1536" s="276"/>
      <c r="AB1536" s="278" t="str">
        <f t="shared" si="7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69"/>
        <v/>
      </c>
      <c r="T1537" s="225" t="str">
        <f ca="1">IF(B1537="","",IF(ISERROR(MATCH($J1537,SorP!$B$1:$B$6230,0)),"",INDIRECT("'SorP'!$A$"&amp;MATCH($J1537,SorP!$B$1:$B$6230,0))))</f>
        <v/>
      </c>
      <c r="U1537" s="241"/>
      <c r="V1537" s="275" t="e">
        <f>IF(C1537="",NA(),MATCH($B1537&amp;$C1537,'Smelter Look-up'!$J:$J,0))</f>
        <v>#N/A</v>
      </c>
      <c r="W1537" s="276"/>
      <c r="X1537" s="276">
        <f t="shared" ca="1" si="70"/>
        <v>0</v>
      </c>
      <c r="Y1537" s="276"/>
      <c r="Z1537" s="276"/>
      <c r="AB1537" s="278" t="str">
        <f t="shared" si="7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69"/>
        <v/>
      </c>
      <c r="T1538" s="225" t="str">
        <f ca="1">IF(B1538="","",IF(ISERROR(MATCH($J1538,SorP!$B$1:$B$6230,0)),"",INDIRECT("'SorP'!$A$"&amp;MATCH($J1538,SorP!$B$1:$B$6230,0))))</f>
        <v/>
      </c>
      <c r="U1538" s="241"/>
      <c r="V1538" s="275" t="e">
        <f>IF(C1538="",NA(),MATCH($B1538&amp;$C1538,'Smelter Look-up'!$J:$J,0))</f>
        <v>#N/A</v>
      </c>
      <c r="W1538" s="276"/>
      <c r="X1538" s="276">
        <f t="shared" ca="1" si="70"/>
        <v>0</v>
      </c>
      <c r="Y1538" s="276"/>
      <c r="Z1538" s="276"/>
      <c r="AB1538" s="278" t="str">
        <f t="shared" si="7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69"/>
        <v/>
      </c>
      <c r="T1539" s="225" t="str">
        <f ca="1">IF(B1539="","",IF(ISERROR(MATCH($J1539,SorP!$B$1:$B$6230,0)),"",INDIRECT("'SorP'!$A$"&amp;MATCH($J1539,SorP!$B$1:$B$6230,0))))</f>
        <v/>
      </c>
      <c r="U1539" s="241"/>
      <c r="V1539" s="275" t="e">
        <f>IF(C1539="",NA(),MATCH($B1539&amp;$C1539,'Smelter Look-up'!$J:$J,0))</f>
        <v>#N/A</v>
      </c>
      <c r="W1539" s="276"/>
      <c r="X1539" s="276">
        <f t="shared" ca="1" si="70"/>
        <v>0</v>
      </c>
      <c r="Y1539" s="276"/>
      <c r="Z1539" s="276"/>
      <c r="AB1539" s="278" t="str">
        <f t="shared" si="7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69"/>
        <v/>
      </c>
      <c r="T1540" s="225" t="str">
        <f ca="1">IF(B1540="","",IF(ISERROR(MATCH($J1540,SorP!$B$1:$B$6230,0)),"",INDIRECT("'SorP'!$A$"&amp;MATCH($J1540,SorP!$B$1:$B$6230,0))))</f>
        <v/>
      </c>
      <c r="U1540" s="241"/>
      <c r="V1540" s="275" t="e">
        <f>IF(C1540="",NA(),MATCH($B1540&amp;$C1540,'Smelter Look-up'!$J:$J,0))</f>
        <v>#N/A</v>
      </c>
      <c r="W1540" s="276"/>
      <c r="X1540" s="276">
        <f t="shared" ca="1" si="70"/>
        <v>0</v>
      </c>
      <c r="Y1540" s="276"/>
      <c r="Z1540" s="276"/>
      <c r="AB1540" s="278" t="str">
        <f t="shared" si="7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69"/>
        <v/>
      </c>
      <c r="T1541" s="225" t="str">
        <f ca="1">IF(B1541="","",IF(ISERROR(MATCH($J1541,SorP!$B$1:$B$6230,0)),"",INDIRECT("'SorP'!$A$"&amp;MATCH($J1541,SorP!$B$1:$B$6230,0))))</f>
        <v/>
      </c>
      <c r="U1541" s="241"/>
      <c r="V1541" s="275" t="e">
        <f>IF(C1541="",NA(),MATCH($B1541&amp;$C1541,'Smelter Look-up'!$J:$J,0))</f>
        <v>#N/A</v>
      </c>
      <c r="W1541" s="276"/>
      <c r="X1541" s="276">
        <f t="shared" ca="1" si="70"/>
        <v>0</v>
      </c>
      <c r="Y1541" s="276"/>
      <c r="Z1541" s="276"/>
      <c r="AB1541" s="278" t="str">
        <f t="shared" si="7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69"/>
        <v/>
      </c>
      <c r="T1542" s="225" t="str">
        <f ca="1">IF(B1542="","",IF(ISERROR(MATCH($J1542,SorP!$B$1:$B$6230,0)),"",INDIRECT("'SorP'!$A$"&amp;MATCH($J1542,SorP!$B$1:$B$6230,0))))</f>
        <v/>
      </c>
      <c r="U1542" s="241"/>
      <c r="V1542" s="275" t="e">
        <f>IF(C1542="",NA(),MATCH($B1542&amp;$C1542,'Smelter Look-up'!$J:$J,0))</f>
        <v>#N/A</v>
      </c>
      <c r="W1542" s="276"/>
      <c r="X1542" s="276">
        <f t="shared" ca="1" si="70"/>
        <v>0</v>
      </c>
      <c r="Y1542" s="276"/>
      <c r="Z1542" s="276"/>
      <c r="AB1542" s="278" t="str">
        <f t="shared" si="7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69"/>
        <v/>
      </c>
      <c r="T1543" s="225" t="str">
        <f ca="1">IF(B1543="","",IF(ISERROR(MATCH($J1543,SorP!$B$1:$B$6230,0)),"",INDIRECT("'SorP'!$A$"&amp;MATCH($J1543,SorP!$B$1:$B$6230,0))))</f>
        <v/>
      </c>
      <c r="U1543" s="241"/>
      <c r="V1543" s="275" t="e">
        <f>IF(C1543="",NA(),MATCH($B1543&amp;$C1543,'Smelter Look-up'!$J:$J,0))</f>
        <v>#N/A</v>
      </c>
      <c r="W1543" s="276"/>
      <c r="X1543" s="276">
        <f t="shared" ca="1" si="70"/>
        <v>0</v>
      </c>
      <c r="Y1543" s="276"/>
      <c r="Z1543" s="276"/>
      <c r="AB1543" s="278" t="str">
        <f t="shared" si="7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69"/>
        <v/>
      </c>
      <c r="T1544" s="225" t="str">
        <f ca="1">IF(B1544="","",IF(ISERROR(MATCH($J1544,SorP!$B$1:$B$6230,0)),"",INDIRECT("'SorP'!$A$"&amp;MATCH($J1544,SorP!$B$1:$B$6230,0))))</f>
        <v/>
      </c>
      <c r="U1544" s="241"/>
      <c r="V1544" s="275" t="e">
        <f>IF(C1544="",NA(),MATCH($B1544&amp;$C1544,'Smelter Look-up'!$J:$J,0))</f>
        <v>#N/A</v>
      </c>
      <c r="W1544" s="276"/>
      <c r="X1544" s="276">
        <f t="shared" ca="1" si="70"/>
        <v>0</v>
      </c>
      <c r="Y1544" s="276"/>
      <c r="Z1544" s="276"/>
      <c r="AB1544" s="278" t="str">
        <f t="shared" si="7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69"/>
        <v/>
      </c>
      <c r="T1545" s="225" t="str">
        <f ca="1">IF(B1545="","",IF(ISERROR(MATCH($J1545,SorP!$B$1:$B$6230,0)),"",INDIRECT("'SorP'!$A$"&amp;MATCH($J1545,SorP!$B$1:$B$6230,0))))</f>
        <v/>
      </c>
      <c r="U1545" s="241"/>
      <c r="V1545" s="275" t="e">
        <f>IF(C1545="",NA(),MATCH($B1545&amp;$C1545,'Smelter Look-up'!$J:$J,0))</f>
        <v>#N/A</v>
      </c>
      <c r="W1545" s="276"/>
      <c r="X1545" s="276">
        <f t="shared" ca="1" si="70"/>
        <v>0</v>
      </c>
      <c r="Y1545" s="276"/>
      <c r="Z1545" s="276"/>
      <c r="AB1545" s="278" t="str">
        <f t="shared" si="7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69"/>
        <v/>
      </c>
      <c r="T1546" s="225" t="str">
        <f ca="1">IF(B1546="","",IF(ISERROR(MATCH($J1546,SorP!$B$1:$B$6230,0)),"",INDIRECT("'SorP'!$A$"&amp;MATCH($J1546,SorP!$B$1:$B$6230,0))))</f>
        <v/>
      </c>
      <c r="U1546" s="241"/>
      <c r="V1546" s="275" t="e">
        <f>IF(C1546="",NA(),MATCH($B1546&amp;$C1546,'Smelter Look-up'!$J:$J,0))</f>
        <v>#N/A</v>
      </c>
      <c r="W1546" s="276"/>
      <c r="X1546" s="276">
        <f t="shared" ca="1" si="70"/>
        <v>0</v>
      </c>
      <c r="Y1546" s="276"/>
      <c r="Z1546" s="276"/>
      <c r="AB1546" s="278" t="str">
        <f t="shared" si="7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69"/>
        <v/>
      </c>
      <c r="T1547" s="225" t="str">
        <f ca="1">IF(B1547="","",IF(ISERROR(MATCH($J1547,SorP!$B$1:$B$6230,0)),"",INDIRECT("'SorP'!$A$"&amp;MATCH($J1547,SorP!$B$1:$B$6230,0))))</f>
        <v/>
      </c>
      <c r="U1547" s="241"/>
      <c r="V1547" s="275" t="e">
        <f>IF(C1547="",NA(),MATCH($B1547&amp;$C1547,'Smelter Look-up'!$J:$J,0))</f>
        <v>#N/A</v>
      </c>
      <c r="W1547" s="276"/>
      <c r="X1547" s="276">
        <f t="shared" ca="1" si="70"/>
        <v>0</v>
      </c>
      <c r="Y1547" s="276"/>
      <c r="Z1547" s="276"/>
      <c r="AB1547" s="278" t="str">
        <f t="shared" si="7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69"/>
        <v/>
      </c>
      <c r="T1548" s="225" t="str">
        <f ca="1">IF(B1548="","",IF(ISERROR(MATCH($J1548,SorP!$B$1:$B$6230,0)),"",INDIRECT("'SorP'!$A$"&amp;MATCH($J1548,SorP!$B$1:$B$6230,0))))</f>
        <v/>
      </c>
      <c r="U1548" s="241"/>
      <c r="V1548" s="275" t="e">
        <f>IF(C1548="",NA(),MATCH($B1548&amp;$C1548,'Smelter Look-up'!$J:$J,0))</f>
        <v>#N/A</v>
      </c>
      <c r="W1548" s="276"/>
      <c r="X1548" s="276">
        <f t="shared" ca="1" si="70"/>
        <v>0</v>
      </c>
      <c r="Y1548" s="276"/>
      <c r="Z1548" s="276"/>
      <c r="AB1548" s="278" t="str">
        <f t="shared" si="7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69"/>
        <v/>
      </c>
      <c r="T1549" s="225" t="str">
        <f ca="1">IF(B1549="","",IF(ISERROR(MATCH($J1549,SorP!$B$1:$B$6230,0)),"",INDIRECT("'SorP'!$A$"&amp;MATCH($J1549,SorP!$B$1:$B$6230,0))))</f>
        <v/>
      </c>
      <c r="U1549" s="241"/>
      <c r="V1549" s="275" t="e">
        <f>IF(C1549="",NA(),MATCH($B1549&amp;$C1549,'Smelter Look-up'!$J:$J,0))</f>
        <v>#N/A</v>
      </c>
      <c r="W1549" s="276"/>
      <c r="X1549" s="276">
        <f t="shared" ca="1" si="70"/>
        <v>0</v>
      </c>
      <c r="Y1549" s="276"/>
      <c r="Z1549" s="276"/>
      <c r="AB1549" s="278" t="str">
        <f t="shared" si="7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69"/>
        <v/>
      </c>
      <c r="T1550" s="225" t="str">
        <f ca="1">IF(B1550="","",IF(ISERROR(MATCH($J1550,SorP!$B$1:$B$6230,0)),"",INDIRECT("'SorP'!$A$"&amp;MATCH($J1550,SorP!$B$1:$B$6230,0))))</f>
        <v/>
      </c>
      <c r="U1550" s="241"/>
      <c r="V1550" s="275" t="e">
        <f>IF(C1550="",NA(),MATCH($B1550&amp;$C1550,'Smelter Look-up'!$J:$J,0))</f>
        <v>#N/A</v>
      </c>
      <c r="W1550" s="276"/>
      <c r="X1550" s="276">
        <f t="shared" ca="1" si="70"/>
        <v>0</v>
      </c>
      <c r="Y1550" s="276"/>
      <c r="Z1550" s="276"/>
      <c r="AB1550" s="278" t="str">
        <f t="shared" si="7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69"/>
        <v/>
      </c>
      <c r="T1551" s="225" t="str">
        <f ca="1">IF(B1551="","",IF(ISERROR(MATCH($J1551,SorP!$B$1:$B$6230,0)),"",INDIRECT("'SorP'!$A$"&amp;MATCH($J1551,SorP!$B$1:$B$6230,0))))</f>
        <v/>
      </c>
      <c r="U1551" s="241"/>
      <c r="V1551" s="275" t="e">
        <f>IF(C1551="",NA(),MATCH($B1551&amp;$C1551,'Smelter Look-up'!$J:$J,0))</f>
        <v>#N/A</v>
      </c>
      <c r="W1551" s="276"/>
      <c r="X1551" s="276">
        <f t="shared" ca="1" si="70"/>
        <v>0</v>
      </c>
      <c r="Y1551" s="276"/>
      <c r="Z1551" s="276"/>
      <c r="AB1551" s="278" t="str">
        <f t="shared" si="7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69"/>
        <v/>
      </c>
      <c r="T1552" s="225" t="str">
        <f ca="1">IF(B1552="","",IF(ISERROR(MATCH($J1552,SorP!$B$1:$B$6230,0)),"",INDIRECT("'SorP'!$A$"&amp;MATCH($J1552,SorP!$B$1:$B$6230,0))))</f>
        <v/>
      </c>
      <c r="U1552" s="241"/>
      <c r="V1552" s="275" t="e">
        <f>IF(C1552="",NA(),MATCH($B1552&amp;$C1552,'Smelter Look-up'!$J:$J,0))</f>
        <v>#N/A</v>
      </c>
      <c r="W1552" s="276"/>
      <c r="X1552" s="276">
        <f t="shared" ca="1" si="70"/>
        <v>0</v>
      </c>
      <c r="Y1552" s="276"/>
      <c r="Z1552" s="276"/>
      <c r="AB1552" s="278" t="str">
        <f t="shared" si="7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69"/>
        <v/>
      </c>
      <c r="T1553" s="225" t="str">
        <f ca="1">IF(B1553="","",IF(ISERROR(MATCH($J1553,SorP!$B$1:$B$6230,0)),"",INDIRECT("'SorP'!$A$"&amp;MATCH($J1553,SorP!$B$1:$B$6230,0))))</f>
        <v/>
      </c>
      <c r="U1553" s="241"/>
      <c r="V1553" s="275" t="e">
        <f>IF(C1553="",NA(),MATCH($B1553&amp;$C1553,'Smelter Look-up'!$J:$J,0))</f>
        <v>#N/A</v>
      </c>
      <c r="W1553" s="276"/>
      <c r="X1553" s="276">
        <f t="shared" ca="1" si="70"/>
        <v>0</v>
      </c>
      <c r="Y1553" s="276"/>
      <c r="Z1553" s="276"/>
      <c r="AB1553" s="278" t="str">
        <f t="shared" si="7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69"/>
        <v/>
      </c>
      <c r="T1554" s="225" t="str">
        <f ca="1">IF(B1554="","",IF(ISERROR(MATCH($J1554,SorP!$B$1:$B$6230,0)),"",INDIRECT("'SorP'!$A$"&amp;MATCH($J1554,SorP!$B$1:$B$6230,0))))</f>
        <v/>
      </c>
      <c r="U1554" s="241"/>
      <c r="V1554" s="275" t="e">
        <f>IF(C1554="",NA(),MATCH($B1554&amp;$C1554,'Smelter Look-up'!$J:$J,0))</f>
        <v>#N/A</v>
      </c>
      <c r="W1554" s="276"/>
      <c r="X1554" s="276">
        <f t="shared" ca="1" si="70"/>
        <v>0</v>
      </c>
      <c r="Y1554" s="276"/>
      <c r="Z1554" s="276"/>
      <c r="AB1554" s="278" t="str">
        <f t="shared" si="7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69"/>
        <v/>
      </c>
      <c r="T1555" s="225" t="str">
        <f ca="1">IF(B1555="","",IF(ISERROR(MATCH($J1555,SorP!$B$1:$B$6230,0)),"",INDIRECT("'SorP'!$A$"&amp;MATCH($J1555,SorP!$B$1:$B$6230,0))))</f>
        <v/>
      </c>
      <c r="U1555" s="241"/>
      <c r="V1555" s="275" t="e">
        <f>IF(C1555="",NA(),MATCH($B1555&amp;$C1555,'Smelter Look-up'!$J:$J,0))</f>
        <v>#N/A</v>
      </c>
      <c r="W1555" s="276"/>
      <c r="X1555" s="276">
        <f t="shared" ca="1" si="70"/>
        <v>0</v>
      </c>
      <c r="Y1555" s="276"/>
      <c r="Z1555" s="276"/>
      <c r="AB1555" s="278" t="str">
        <f t="shared" si="7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69"/>
        <v/>
      </c>
      <c r="T1556" s="225" t="str">
        <f ca="1">IF(B1556="","",IF(ISERROR(MATCH($J1556,SorP!$B$1:$B$6230,0)),"",INDIRECT("'SorP'!$A$"&amp;MATCH($J1556,SorP!$B$1:$B$6230,0))))</f>
        <v/>
      </c>
      <c r="U1556" s="241"/>
      <c r="V1556" s="275" t="e">
        <f>IF(C1556="",NA(),MATCH($B1556&amp;$C1556,'Smelter Look-up'!$J:$J,0))</f>
        <v>#N/A</v>
      </c>
      <c r="W1556" s="276"/>
      <c r="X1556" s="276">
        <f t="shared" ca="1" si="70"/>
        <v>0</v>
      </c>
      <c r="Y1556" s="276"/>
      <c r="Z1556" s="276"/>
      <c r="AB1556" s="278" t="str">
        <f t="shared" si="7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69"/>
        <v/>
      </c>
      <c r="T1557" s="225" t="str">
        <f ca="1">IF(B1557="","",IF(ISERROR(MATCH($J1557,SorP!$B$1:$B$6230,0)),"",INDIRECT("'SorP'!$A$"&amp;MATCH($J1557,SorP!$B$1:$B$6230,0))))</f>
        <v/>
      </c>
      <c r="U1557" s="241"/>
      <c r="V1557" s="275" t="e">
        <f>IF(C1557="",NA(),MATCH($B1557&amp;$C1557,'Smelter Look-up'!$J:$J,0))</f>
        <v>#N/A</v>
      </c>
      <c r="W1557" s="276"/>
      <c r="X1557" s="276">
        <f t="shared" ca="1" si="70"/>
        <v>0</v>
      </c>
      <c r="Y1557" s="276"/>
      <c r="Z1557" s="276"/>
      <c r="AB1557" s="278" t="str">
        <f t="shared" si="7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69"/>
        <v/>
      </c>
      <c r="T1558" s="225" t="str">
        <f ca="1">IF(B1558="","",IF(ISERROR(MATCH($J1558,SorP!$B$1:$B$6230,0)),"",INDIRECT("'SorP'!$A$"&amp;MATCH($J1558,SorP!$B$1:$B$6230,0))))</f>
        <v/>
      </c>
      <c r="U1558" s="241"/>
      <c r="V1558" s="275" t="e">
        <f>IF(C1558="",NA(),MATCH($B1558&amp;$C1558,'Smelter Look-up'!$J:$J,0))</f>
        <v>#N/A</v>
      </c>
      <c r="W1558" s="276"/>
      <c r="X1558" s="276">
        <f t="shared" ca="1" si="70"/>
        <v>0</v>
      </c>
      <c r="Y1558" s="276"/>
      <c r="Z1558" s="276"/>
      <c r="AB1558" s="278" t="str">
        <f t="shared" si="7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69"/>
        <v/>
      </c>
      <c r="T1559" s="225" t="str">
        <f ca="1">IF(B1559="","",IF(ISERROR(MATCH($J1559,SorP!$B$1:$B$6230,0)),"",INDIRECT("'SorP'!$A$"&amp;MATCH($J1559,SorP!$B$1:$B$6230,0))))</f>
        <v/>
      </c>
      <c r="U1559" s="241"/>
      <c r="V1559" s="275" t="e">
        <f>IF(C1559="",NA(),MATCH($B1559&amp;$C1559,'Smelter Look-up'!$J:$J,0))</f>
        <v>#N/A</v>
      </c>
      <c r="W1559" s="276"/>
      <c r="X1559" s="276">
        <f t="shared" ca="1" si="70"/>
        <v>0</v>
      </c>
      <c r="Y1559" s="276"/>
      <c r="Z1559" s="276"/>
      <c r="AB1559" s="278" t="str">
        <f t="shared" si="7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69"/>
        <v/>
      </c>
      <c r="T1560" s="225" t="str">
        <f ca="1">IF(B1560="","",IF(ISERROR(MATCH($J1560,SorP!$B$1:$B$6230,0)),"",INDIRECT("'SorP'!$A$"&amp;MATCH($J1560,SorP!$B$1:$B$6230,0))))</f>
        <v/>
      </c>
      <c r="U1560" s="241"/>
      <c r="V1560" s="275" t="e">
        <f>IF(C1560="",NA(),MATCH($B1560&amp;$C1560,'Smelter Look-up'!$J:$J,0))</f>
        <v>#N/A</v>
      </c>
      <c r="W1560" s="276"/>
      <c r="X1560" s="276">
        <f t="shared" ca="1" si="70"/>
        <v>0</v>
      </c>
      <c r="Y1560" s="276"/>
      <c r="Z1560" s="276"/>
      <c r="AB1560" s="278" t="str">
        <f t="shared" si="7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69"/>
        <v/>
      </c>
      <c r="T1561" s="225" t="str">
        <f ca="1">IF(B1561="","",IF(ISERROR(MATCH($J1561,SorP!$B$1:$B$6230,0)),"",INDIRECT("'SorP'!$A$"&amp;MATCH($J1561,SorP!$B$1:$B$6230,0))))</f>
        <v/>
      </c>
      <c r="U1561" s="241"/>
      <c r="V1561" s="275" t="e">
        <f>IF(C1561="",NA(),MATCH($B1561&amp;$C1561,'Smelter Look-up'!$J:$J,0))</f>
        <v>#N/A</v>
      </c>
      <c r="W1561" s="276"/>
      <c r="X1561" s="276">
        <f t="shared" ca="1" si="70"/>
        <v>0</v>
      </c>
      <c r="Y1561" s="276"/>
      <c r="Z1561" s="276"/>
      <c r="AB1561" s="278" t="str">
        <f t="shared" si="7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69"/>
        <v/>
      </c>
      <c r="T1562" s="225" t="str">
        <f ca="1">IF(B1562="","",IF(ISERROR(MATCH($J1562,SorP!$B$1:$B$6230,0)),"",INDIRECT("'SorP'!$A$"&amp;MATCH($J1562,SorP!$B$1:$B$6230,0))))</f>
        <v/>
      </c>
      <c r="U1562" s="241"/>
      <c r="V1562" s="275" t="e">
        <f>IF(C1562="",NA(),MATCH($B1562&amp;$C1562,'Smelter Look-up'!$J:$J,0))</f>
        <v>#N/A</v>
      </c>
      <c r="W1562" s="276"/>
      <c r="X1562" s="276">
        <f t="shared" ca="1" si="70"/>
        <v>0</v>
      </c>
      <c r="Y1562" s="276"/>
      <c r="Z1562" s="276"/>
      <c r="AB1562" s="278" t="str">
        <f t="shared" si="7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69"/>
        <v/>
      </c>
      <c r="T1563" s="225" t="str">
        <f ca="1">IF(B1563="","",IF(ISERROR(MATCH($J1563,SorP!$B$1:$B$6230,0)),"",INDIRECT("'SorP'!$A$"&amp;MATCH($J1563,SorP!$B$1:$B$6230,0))))</f>
        <v/>
      </c>
      <c r="U1563" s="241"/>
      <c r="V1563" s="275" t="e">
        <f>IF(C1563="",NA(),MATCH($B1563&amp;$C1563,'Smelter Look-up'!$J:$J,0))</f>
        <v>#N/A</v>
      </c>
      <c r="W1563" s="276"/>
      <c r="X1563" s="276">
        <f t="shared" ca="1" si="70"/>
        <v>0</v>
      </c>
      <c r="Y1563" s="276"/>
      <c r="Z1563" s="276"/>
      <c r="AB1563" s="278" t="str">
        <f t="shared" si="7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7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73">IF(AND(C1564="Smelter not listed",OR(LEN(D1564)=0,LEN(E1564)=0)),1,0)</f>
        <v>0</v>
      </c>
      <c r="Y1564" s="276"/>
      <c r="Z1564" s="276"/>
      <c r="AB1564" s="278" t="str">
        <f t="shared" ref="AB1564:AB1594" si="7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72"/>
        <v/>
      </c>
      <c r="T1565" s="225" t="str">
        <f ca="1">IF(B1565="","",IF(ISERROR(MATCH($J1565,SorP!$B$1:$B$6230,0)),"",INDIRECT("'SorP'!$A$"&amp;MATCH($J1565,SorP!$B$1:$B$6230,0))))</f>
        <v/>
      </c>
      <c r="U1565" s="241"/>
      <c r="V1565" s="275" t="e">
        <f>IF(C1565="",NA(),MATCH($B1565&amp;$C1565,'Smelter Look-up'!$J:$J,0))</f>
        <v>#N/A</v>
      </c>
      <c r="W1565" s="276"/>
      <c r="X1565" s="276">
        <f t="shared" ca="1" si="73"/>
        <v>0</v>
      </c>
      <c r="Y1565" s="276"/>
      <c r="Z1565" s="276"/>
      <c r="AB1565" s="278" t="str">
        <f t="shared" si="7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72"/>
        <v/>
      </c>
      <c r="T1566" s="225" t="str">
        <f ca="1">IF(B1566="","",IF(ISERROR(MATCH($J1566,SorP!$B$1:$B$6230,0)),"",INDIRECT("'SorP'!$A$"&amp;MATCH($J1566,SorP!$B$1:$B$6230,0))))</f>
        <v/>
      </c>
      <c r="U1566" s="241"/>
      <c r="V1566" s="275" t="e">
        <f>IF(C1566="",NA(),MATCH($B1566&amp;$C1566,'Smelter Look-up'!$J:$J,0))</f>
        <v>#N/A</v>
      </c>
      <c r="W1566" s="276"/>
      <c r="X1566" s="276">
        <f t="shared" ca="1" si="73"/>
        <v>0</v>
      </c>
      <c r="Y1566" s="276"/>
      <c r="Z1566" s="276"/>
      <c r="AB1566" s="278" t="str">
        <f t="shared" si="7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72"/>
        <v/>
      </c>
      <c r="T1567" s="225" t="str">
        <f ca="1">IF(B1567="","",IF(ISERROR(MATCH($J1567,SorP!$B$1:$B$6230,0)),"",INDIRECT("'SorP'!$A$"&amp;MATCH($J1567,SorP!$B$1:$B$6230,0))))</f>
        <v/>
      </c>
      <c r="U1567" s="241"/>
      <c r="V1567" s="275" t="e">
        <f>IF(C1567="",NA(),MATCH($B1567&amp;$C1567,'Smelter Look-up'!$J:$J,0))</f>
        <v>#N/A</v>
      </c>
      <c r="W1567" s="276"/>
      <c r="X1567" s="276">
        <f t="shared" ca="1" si="73"/>
        <v>0</v>
      </c>
      <c r="Y1567" s="276"/>
      <c r="Z1567" s="276"/>
      <c r="AB1567" s="278" t="str">
        <f t="shared" si="7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72"/>
        <v/>
      </c>
      <c r="T1568" s="225" t="str">
        <f ca="1">IF(B1568="","",IF(ISERROR(MATCH($J1568,SorP!$B$1:$B$6230,0)),"",INDIRECT("'SorP'!$A$"&amp;MATCH($J1568,SorP!$B$1:$B$6230,0))))</f>
        <v/>
      </c>
      <c r="U1568" s="241"/>
      <c r="V1568" s="275" t="e">
        <f>IF(C1568="",NA(),MATCH($B1568&amp;$C1568,'Smelter Look-up'!$J:$J,0))</f>
        <v>#N/A</v>
      </c>
      <c r="W1568" s="276"/>
      <c r="X1568" s="276">
        <f t="shared" ca="1" si="73"/>
        <v>0</v>
      </c>
      <c r="Y1568" s="276"/>
      <c r="Z1568" s="276"/>
      <c r="AB1568" s="278" t="str">
        <f t="shared" si="7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72"/>
        <v/>
      </c>
      <c r="T1569" s="225" t="str">
        <f ca="1">IF(B1569="","",IF(ISERROR(MATCH($J1569,SorP!$B$1:$B$6230,0)),"",INDIRECT("'SorP'!$A$"&amp;MATCH($J1569,SorP!$B$1:$B$6230,0))))</f>
        <v/>
      </c>
      <c r="U1569" s="241"/>
      <c r="V1569" s="275" t="e">
        <f>IF(C1569="",NA(),MATCH($B1569&amp;$C1569,'Smelter Look-up'!$J:$J,0))</f>
        <v>#N/A</v>
      </c>
      <c r="W1569" s="276"/>
      <c r="X1569" s="276">
        <f t="shared" ca="1" si="73"/>
        <v>0</v>
      </c>
      <c r="Y1569" s="276"/>
      <c r="Z1569" s="276"/>
      <c r="AB1569" s="278" t="str">
        <f t="shared" si="7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72"/>
        <v/>
      </c>
      <c r="T1570" s="225" t="str">
        <f ca="1">IF(B1570="","",IF(ISERROR(MATCH($J1570,SorP!$B$1:$B$6230,0)),"",INDIRECT("'SorP'!$A$"&amp;MATCH($J1570,SorP!$B$1:$B$6230,0))))</f>
        <v/>
      </c>
      <c r="U1570" s="241"/>
      <c r="V1570" s="275" t="e">
        <f>IF(C1570="",NA(),MATCH($B1570&amp;$C1570,'Smelter Look-up'!$J:$J,0))</f>
        <v>#N/A</v>
      </c>
      <c r="W1570" s="276"/>
      <c r="X1570" s="276">
        <f t="shared" ca="1" si="73"/>
        <v>0</v>
      </c>
      <c r="Y1570" s="276"/>
      <c r="Z1570" s="276"/>
      <c r="AB1570" s="278" t="str">
        <f t="shared" si="7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72"/>
        <v/>
      </c>
      <c r="T1571" s="225" t="str">
        <f ca="1">IF(B1571="","",IF(ISERROR(MATCH($J1571,SorP!$B$1:$B$6230,0)),"",INDIRECT("'SorP'!$A$"&amp;MATCH($J1571,SorP!$B$1:$B$6230,0))))</f>
        <v/>
      </c>
      <c r="U1571" s="241"/>
      <c r="V1571" s="275" t="e">
        <f>IF(C1571="",NA(),MATCH($B1571&amp;$C1571,'Smelter Look-up'!$J:$J,0))</f>
        <v>#N/A</v>
      </c>
      <c r="W1571" s="276"/>
      <c r="X1571" s="276">
        <f t="shared" ca="1" si="73"/>
        <v>0</v>
      </c>
      <c r="Y1571" s="276"/>
      <c r="Z1571" s="276"/>
      <c r="AB1571" s="278" t="str">
        <f t="shared" si="7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72"/>
        <v/>
      </c>
      <c r="T1572" s="225" t="str">
        <f ca="1">IF(B1572="","",IF(ISERROR(MATCH($J1572,SorP!$B$1:$B$6230,0)),"",INDIRECT("'SorP'!$A$"&amp;MATCH($J1572,SorP!$B$1:$B$6230,0))))</f>
        <v/>
      </c>
      <c r="U1572" s="241"/>
      <c r="V1572" s="275" t="e">
        <f>IF(C1572="",NA(),MATCH($B1572&amp;$C1572,'Smelter Look-up'!$J:$J,0))</f>
        <v>#N/A</v>
      </c>
      <c r="W1572" s="276"/>
      <c r="X1572" s="276">
        <f t="shared" ca="1" si="73"/>
        <v>0</v>
      </c>
      <c r="Y1572" s="276"/>
      <c r="Z1572" s="276"/>
      <c r="AB1572" s="278" t="str">
        <f t="shared" si="7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72"/>
        <v/>
      </c>
      <c r="T1573" s="225" t="str">
        <f ca="1">IF(B1573="","",IF(ISERROR(MATCH($J1573,SorP!$B$1:$B$6230,0)),"",INDIRECT("'SorP'!$A$"&amp;MATCH($J1573,SorP!$B$1:$B$6230,0))))</f>
        <v/>
      </c>
      <c r="U1573" s="241"/>
      <c r="V1573" s="275" t="e">
        <f>IF(C1573="",NA(),MATCH($B1573&amp;$C1573,'Smelter Look-up'!$J:$J,0))</f>
        <v>#N/A</v>
      </c>
      <c r="W1573" s="276"/>
      <c r="X1573" s="276">
        <f t="shared" ca="1" si="73"/>
        <v>0</v>
      </c>
      <c r="Y1573" s="276"/>
      <c r="Z1573" s="276"/>
      <c r="AB1573" s="278" t="str">
        <f t="shared" si="7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72"/>
        <v/>
      </c>
      <c r="T1574" s="225" t="str">
        <f ca="1">IF(B1574="","",IF(ISERROR(MATCH($J1574,SorP!$B$1:$B$6230,0)),"",INDIRECT("'SorP'!$A$"&amp;MATCH($J1574,SorP!$B$1:$B$6230,0))))</f>
        <v/>
      </c>
      <c r="U1574" s="241"/>
      <c r="V1574" s="275" t="e">
        <f>IF(C1574="",NA(),MATCH($B1574&amp;$C1574,'Smelter Look-up'!$J:$J,0))</f>
        <v>#N/A</v>
      </c>
      <c r="W1574" s="276"/>
      <c r="X1574" s="276">
        <f t="shared" ca="1" si="73"/>
        <v>0</v>
      </c>
      <c r="Y1574" s="276"/>
      <c r="Z1574" s="276"/>
      <c r="AB1574" s="278" t="str">
        <f t="shared" si="7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72"/>
        <v/>
      </c>
      <c r="T1575" s="225" t="str">
        <f ca="1">IF(B1575="","",IF(ISERROR(MATCH($J1575,SorP!$B$1:$B$6230,0)),"",INDIRECT("'SorP'!$A$"&amp;MATCH($J1575,SorP!$B$1:$B$6230,0))))</f>
        <v/>
      </c>
      <c r="U1575" s="241"/>
      <c r="V1575" s="275" t="e">
        <f>IF(C1575="",NA(),MATCH($B1575&amp;$C1575,'Smelter Look-up'!$J:$J,0))</f>
        <v>#N/A</v>
      </c>
      <c r="W1575" s="276"/>
      <c r="X1575" s="276">
        <f t="shared" ca="1" si="73"/>
        <v>0</v>
      </c>
      <c r="Y1575" s="276"/>
      <c r="Z1575" s="276"/>
      <c r="AB1575" s="278" t="str">
        <f t="shared" si="7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72"/>
        <v/>
      </c>
      <c r="T1576" s="225" t="str">
        <f ca="1">IF(B1576="","",IF(ISERROR(MATCH($J1576,SorP!$B$1:$B$6230,0)),"",INDIRECT("'SorP'!$A$"&amp;MATCH($J1576,SorP!$B$1:$B$6230,0))))</f>
        <v/>
      </c>
      <c r="U1576" s="241"/>
      <c r="V1576" s="275" t="e">
        <f>IF(C1576="",NA(),MATCH($B1576&amp;$C1576,'Smelter Look-up'!$J:$J,0))</f>
        <v>#N/A</v>
      </c>
      <c r="W1576" s="276"/>
      <c r="X1576" s="276">
        <f t="shared" ca="1" si="73"/>
        <v>0</v>
      </c>
      <c r="Y1576" s="276"/>
      <c r="Z1576" s="276"/>
      <c r="AB1576" s="278" t="str">
        <f t="shared" si="7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72"/>
        <v/>
      </c>
      <c r="T1577" s="225" t="str">
        <f ca="1">IF(B1577="","",IF(ISERROR(MATCH($J1577,SorP!$B$1:$B$6230,0)),"",INDIRECT("'SorP'!$A$"&amp;MATCH($J1577,SorP!$B$1:$B$6230,0))))</f>
        <v/>
      </c>
      <c r="U1577" s="241"/>
      <c r="V1577" s="275" t="e">
        <f>IF(C1577="",NA(),MATCH($B1577&amp;$C1577,'Smelter Look-up'!$J:$J,0))</f>
        <v>#N/A</v>
      </c>
      <c r="W1577" s="276"/>
      <c r="X1577" s="276">
        <f t="shared" ca="1" si="73"/>
        <v>0</v>
      </c>
      <c r="Y1577" s="276"/>
      <c r="Z1577" s="276"/>
      <c r="AB1577" s="278" t="str">
        <f t="shared" si="7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72"/>
        <v/>
      </c>
      <c r="T1578" s="225" t="str">
        <f ca="1">IF(B1578="","",IF(ISERROR(MATCH($J1578,SorP!$B$1:$B$6230,0)),"",INDIRECT("'SorP'!$A$"&amp;MATCH($J1578,SorP!$B$1:$B$6230,0))))</f>
        <v/>
      </c>
      <c r="U1578" s="241"/>
      <c r="V1578" s="275" t="e">
        <f>IF(C1578="",NA(),MATCH($B1578&amp;$C1578,'Smelter Look-up'!$J:$J,0))</f>
        <v>#N/A</v>
      </c>
      <c r="W1578" s="276"/>
      <c r="X1578" s="276">
        <f t="shared" ca="1" si="73"/>
        <v>0</v>
      </c>
      <c r="Y1578" s="276"/>
      <c r="Z1578" s="276"/>
      <c r="AB1578" s="278" t="str">
        <f t="shared" si="7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72"/>
        <v/>
      </c>
      <c r="T1579" s="225" t="str">
        <f ca="1">IF(B1579="","",IF(ISERROR(MATCH($J1579,SorP!$B$1:$B$6230,0)),"",INDIRECT("'SorP'!$A$"&amp;MATCH($J1579,SorP!$B$1:$B$6230,0))))</f>
        <v/>
      </c>
      <c r="U1579" s="241"/>
      <c r="V1579" s="275" t="e">
        <f>IF(C1579="",NA(),MATCH($B1579&amp;$C1579,'Smelter Look-up'!$J:$J,0))</f>
        <v>#N/A</v>
      </c>
      <c r="W1579" s="276"/>
      <c r="X1579" s="276">
        <f t="shared" ca="1" si="73"/>
        <v>0</v>
      </c>
      <c r="Y1579" s="276"/>
      <c r="Z1579" s="276"/>
      <c r="AB1579" s="278" t="str">
        <f t="shared" si="7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72"/>
        <v/>
      </c>
      <c r="T1580" s="225" t="str">
        <f ca="1">IF(B1580="","",IF(ISERROR(MATCH($J1580,SorP!$B$1:$B$6230,0)),"",INDIRECT("'SorP'!$A$"&amp;MATCH($J1580,SorP!$B$1:$B$6230,0))))</f>
        <v/>
      </c>
      <c r="U1580" s="241"/>
      <c r="V1580" s="275" t="e">
        <f>IF(C1580="",NA(),MATCH($B1580&amp;$C1580,'Smelter Look-up'!$J:$J,0))</f>
        <v>#N/A</v>
      </c>
      <c r="W1580" s="276"/>
      <c r="X1580" s="276">
        <f t="shared" ca="1" si="73"/>
        <v>0</v>
      </c>
      <c r="Y1580" s="276"/>
      <c r="Z1580" s="276"/>
      <c r="AB1580" s="278" t="str">
        <f t="shared" si="7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72"/>
        <v/>
      </c>
      <c r="T1581" s="225" t="str">
        <f ca="1">IF(B1581="","",IF(ISERROR(MATCH($J1581,SorP!$B$1:$B$6230,0)),"",INDIRECT("'SorP'!$A$"&amp;MATCH($J1581,SorP!$B$1:$B$6230,0))))</f>
        <v/>
      </c>
      <c r="U1581" s="241"/>
      <c r="V1581" s="275" t="e">
        <f>IF(C1581="",NA(),MATCH($B1581&amp;$C1581,'Smelter Look-up'!$J:$J,0))</f>
        <v>#N/A</v>
      </c>
      <c r="W1581" s="276"/>
      <c r="X1581" s="276">
        <f t="shared" ca="1" si="73"/>
        <v>0</v>
      </c>
      <c r="Y1581" s="276"/>
      <c r="Z1581" s="276"/>
      <c r="AB1581" s="278" t="str">
        <f t="shared" si="7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72"/>
        <v/>
      </c>
      <c r="T1582" s="225" t="str">
        <f ca="1">IF(B1582="","",IF(ISERROR(MATCH($J1582,SorP!$B$1:$B$6230,0)),"",INDIRECT("'SorP'!$A$"&amp;MATCH($J1582,SorP!$B$1:$B$6230,0))))</f>
        <v/>
      </c>
      <c r="U1582" s="241"/>
      <c r="V1582" s="275" t="e">
        <f>IF(C1582="",NA(),MATCH($B1582&amp;$C1582,'Smelter Look-up'!$J:$J,0))</f>
        <v>#N/A</v>
      </c>
      <c r="W1582" s="276"/>
      <c r="X1582" s="276">
        <f t="shared" ca="1" si="73"/>
        <v>0</v>
      </c>
      <c r="Y1582" s="276"/>
      <c r="Z1582" s="276"/>
      <c r="AB1582" s="278" t="str">
        <f t="shared" si="7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72"/>
        <v/>
      </c>
      <c r="T1583" s="225" t="str">
        <f ca="1">IF(B1583="","",IF(ISERROR(MATCH($J1583,SorP!$B$1:$B$6230,0)),"",INDIRECT("'SorP'!$A$"&amp;MATCH($J1583,SorP!$B$1:$B$6230,0))))</f>
        <v/>
      </c>
      <c r="U1583" s="241"/>
      <c r="V1583" s="275" t="e">
        <f>IF(C1583="",NA(),MATCH($B1583&amp;$C1583,'Smelter Look-up'!$J:$J,0))</f>
        <v>#N/A</v>
      </c>
      <c r="W1583" s="276"/>
      <c r="X1583" s="276">
        <f t="shared" ca="1" si="73"/>
        <v>0</v>
      </c>
      <c r="Y1583" s="276"/>
      <c r="Z1583" s="276"/>
      <c r="AB1583" s="278" t="str">
        <f t="shared" si="7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72"/>
        <v/>
      </c>
      <c r="T1584" s="225" t="str">
        <f ca="1">IF(B1584="","",IF(ISERROR(MATCH($J1584,SorP!$B$1:$B$6230,0)),"",INDIRECT("'SorP'!$A$"&amp;MATCH($J1584,SorP!$B$1:$B$6230,0))))</f>
        <v/>
      </c>
      <c r="U1584" s="241"/>
      <c r="V1584" s="275" t="e">
        <f>IF(C1584="",NA(),MATCH($B1584&amp;$C1584,'Smelter Look-up'!$J:$J,0))</f>
        <v>#N/A</v>
      </c>
      <c r="W1584" s="276"/>
      <c r="X1584" s="276">
        <f t="shared" ca="1" si="73"/>
        <v>0</v>
      </c>
      <c r="Y1584" s="276"/>
      <c r="Z1584" s="276"/>
      <c r="AB1584" s="278" t="str">
        <f t="shared" si="7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72"/>
        <v/>
      </c>
      <c r="T1585" s="225" t="str">
        <f ca="1">IF(B1585="","",IF(ISERROR(MATCH($J1585,SorP!$B$1:$B$6230,0)),"",INDIRECT("'SorP'!$A$"&amp;MATCH($J1585,SorP!$B$1:$B$6230,0))))</f>
        <v/>
      </c>
      <c r="U1585" s="241"/>
      <c r="V1585" s="275" t="e">
        <f>IF(C1585="",NA(),MATCH($B1585&amp;$C1585,'Smelter Look-up'!$J:$J,0))</f>
        <v>#N/A</v>
      </c>
      <c r="W1585" s="276"/>
      <c r="X1585" s="276">
        <f t="shared" ca="1" si="73"/>
        <v>0</v>
      </c>
      <c r="Y1585" s="276"/>
      <c r="Z1585" s="276"/>
      <c r="AB1585" s="278" t="str">
        <f t="shared" si="7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72"/>
        <v/>
      </c>
      <c r="T1586" s="225" t="str">
        <f ca="1">IF(B1586="","",IF(ISERROR(MATCH($J1586,SorP!$B$1:$B$6230,0)),"",INDIRECT("'SorP'!$A$"&amp;MATCH($J1586,SorP!$B$1:$B$6230,0))))</f>
        <v/>
      </c>
      <c r="U1586" s="241"/>
      <c r="V1586" s="275" t="e">
        <f>IF(C1586="",NA(),MATCH($B1586&amp;$C1586,'Smelter Look-up'!$J:$J,0))</f>
        <v>#N/A</v>
      </c>
      <c r="W1586" s="276"/>
      <c r="X1586" s="276">
        <f t="shared" ca="1" si="73"/>
        <v>0</v>
      </c>
      <c r="Y1586" s="276"/>
      <c r="Z1586" s="276"/>
      <c r="AB1586" s="278" t="str">
        <f t="shared" si="7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72"/>
        <v/>
      </c>
      <c r="T1587" s="225" t="str">
        <f ca="1">IF(B1587="","",IF(ISERROR(MATCH($J1587,SorP!$B$1:$B$6230,0)),"",INDIRECT("'SorP'!$A$"&amp;MATCH($J1587,SorP!$B$1:$B$6230,0))))</f>
        <v/>
      </c>
      <c r="U1587" s="241"/>
      <c r="V1587" s="275" t="e">
        <f>IF(C1587="",NA(),MATCH($B1587&amp;$C1587,'Smelter Look-up'!$J:$J,0))</f>
        <v>#N/A</v>
      </c>
      <c r="W1587" s="276"/>
      <c r="X1587" s="276">
        <f t="shared" ca="1" si="73"/>
        <v>0</v>
      </c>
      <c r="Y1587" s="276"/>
      <c r="Z1587" s="276"/>
      <c r="AB1587" s="278" t="str">
        <f t="shared" si="7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72"/>
        <v/>
      </c>
      <c r="T1588" s="225" t="str">
        <f ca="1">IF(B1588="","",IF(ISERROR(MATCH($J1588,SorP!$B$1:$B$6230,0)),"",INDIRECT("'SorP'!$A$"&amp;MATCH($J1588,SorP!$B$1:$B$6230,0))))</f>
        <v/>
      </c>
      <c r="U1588" s="241"/>
      <c r="V1588" s="275" t="e">
        <f>IF(C1588="",NA(),MATCH($B1588&amp;$C1588,'Smelter Look-up'!$J:$J,0))</f>
        <v>#N/A</v>
      </c>
      <c r="W1588" s="276"/>
      <c r="X1588" s="276">
        <f t="shared" ca="1" si="73"/>
        <v>0</v>
      </c>
      <c r="Y1588" s="276"/>
      <c r="Z1588" s="276"/>
      <c r="AB1588" s="278" t="str">
        <f t="shared" si="7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72"/>
        <v/>
      </c>
      <c r="T1589" s="225" t="str">
        <f ca="1">IF(B1589="","",IF(ISERROR(MATCH($J1589,SorP!$B$1:$B$6230,0)),"",INDIRECT("'SorP'!$A$"&amp;MATCH($J1589,SorP!$B$1:$B$6230,0))))</f>
        <v/>
      </c>
      <c r="U1589" s="241"/>
      <c r="V1589" s="275" t="e">
        <f>IF(C1589="",NA(),MATCH($B1589&amp;$C1589,'Smelter Look-up'!$J:$J,0))</f>
        <v>#N/A</v>
      </c>
      <c r="W1589" s="276"/>
      <c r="X1589" s="276">
        <f t="shared" ca="1" si="73"/>
        <v>0</v>
      </c>
      <c r="Y1589" s="276"/>
      <c r="Z1589" s="276"/>
      <c r="AB1589" s="278" t="str">
        <f t="shared" si="7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72"/>
        <v/>
      </c>
      <c r="T1590" s="225" t="str">
        <f ca="1">IF(B1590="","",IF(ISERROR(MATCH($J1590,SorP!$B$1:$B$6230,0)),"",INDIRECT("'SorP'!$A$"&amp;MATCH($J1590,SorP!$B$1:$B$6230,0))))</f>
        <v/>
      </c>
      <c r="U1590" s="241"/>
      <c r="V1590" s="275" t="e">
        <f>IF(C1590="",NA(),MATCH($B1590&amp;$C1590,'Smelter Look-up'!$J:$J,0))</f>
        <v>#N/A</v>
      </c>
      <c r="W1590" s="276"/>
      <c r="X1590" s="276">
        <f t="shared" ca="1" si="73"/>
        <v>0</v>
      </c>
      <c r="Y1590" s="276"/>
      <c r="Z1590" s="276"/>
      <c r="AB1590" s="278" t="str">
        <f t="shared" si="7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72"/>
        <v/>
      </c>
      <c r="T1591" s="225" t="str">
        <f ca="1">IF(B1591="","",IF(ISERROR(MATCH($J1591,SorP!$B$1:$B$6230,0)),"",INDIRECT("'SorP'!$A$"&amp;MATCH($J1591,SorP!$B$1:$B$6230,0))))</f>
        <v/>
      </c>
      <c r="U1591" s="241"/>
      <c r="V1591" s="275" t="e">
        <f>IF(C1591="",NA(),MATCH($B1591&amp;$C1591,'Smelter Look-up'!$J:$J,0))</f>
        <v>#N/A</v>
      </c>
      <c r="W1591" s="276"/>
      <c r="X1591" s="276">
        <f t="shared" ca="1" si="73"/>
        <v>0</v>
      </c>
      <c r="Y1591" s="276"/>
      <c r="Z1591" s="276"/>
      <c r="AB1591" s="278" t="str">
        <f t="shared" si="7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72"/>
        <v/>
      </c>
      <c r="T1592" s="225" t="str">
        <f ca="1">IF(B1592="","",IF(ISERROR(MATCH($J1592,SorP!$B$1:$B$6230,0)),"",INDIRECT("'SorP'!$A$"&amp;MATCH($J1592,SorP!$B$1:$B$6230,0))))</f>
        <v/>
      </c>
      <c r="U1592" s="241"/>
      <c r="V1592" s="275" t="e">
        <f>IF(C1592="",NA(),MATCH($B1592&amp;$C1592,'Smelter Look-up'!$J:$J,0))</f>
        <v>#N/A</v>
      </c>
      <c r="W1592" s="276"/>
      <c r="X1592" s="276">
        <f t="shared" ca="1" si="73"/>
        <v>0</v>
      </c>
      <c r="Y1592" s="276"/>
      <c r="Z1592" s="276"/>
      <c r="AB1592" s="278" t="str">
        <f t="shared" si="7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72"/>
        <v/>
      </c>
      <c r="T1593" s="225" t="str">
        <f ca="1">IF(B1593="","",IF(ISERROR(MATCH($J1593,SorP!$B$1:$B$6230,0)),"",INDIRECT("'SorP'!$A$"&amp;MATCH($J1593,SorP!$B$1:$B$6230,0))))</f>
        <v/>
      </c>
      <c r="U1593" s="241"/>
      <c r="V1593" s="275" t="e">
        <f>IF(C1593="",NA(),MATCH($B1593&amp;$C1593,'Smelter Look-up'!$J:$J,0))</f>
        <v>#N/A</v>
      </c>
      <c r="W1593" s="276"/>
      <c r="X1593" s="276">
        <f t="shared" ca="1" si="73"/>
        <v>0</v>
      </c>
      <c r="Y1593" s="276"/>
      <c r="Z1593" s="276"/>
      <c r="AB1593" s="278" t="str">
        <f t="shared" si="7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72"/>
        <v/>
      </c>
      <c r="T1594" s="225" t="str">
        <f ca="1">IF(B1594="","",IF(ISERROR(MATCH($J1594,SorP!$B$1:$B$6230,0)),"",INDIRECT("'SorP'!$A$"&amp;MATCH($J1594,SorP!$B$1:$B$6230,0))))</f>
        <v/>
      </c>
      <c r="U1594" s="241"/>
      <c r="V1594" s="275" t="e">
        <f>IF(C1594="",NA(),MATCH($B1594&amp;$C1594,'Smelter Look-up'!$J:$J,0))</f>
        <v>#N/A</v>
      </c>
      <c r="W1594" s="276"/>
      <c r="X1594" s="276">
        <f t="shared" ca="1" si="73"/>
        <v>0</v>
      </c>
      <c r="Y1594" s="276"/>
      <c r="Z1594" s="276"/>
      <c r="AB1594" s="278" t="str">
        <f t="shared" si="7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7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76">IF(AND(C1595="Smelter not listed",OR(LEN(D1595)=0,LEN(E1595)=0)),1,0)</f>
        <v>0</v>
      </c>
      <c r="Y1595" s="276"/>
      <c r="Z1595" s="276"/>
      <c r="AB1595" s="278" t="str">
        <f t="shared" ref="AB1595" si="7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7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79">IF(AND(C1596="Smelter not listed",OR(LEN(D1596)=0,LEN(E1596)=0)),1,0)</f>
        <v>0</v>
      </c>
      <c r="Y1596" s="276"/>
      <c r="Z1596" s="276"/>
      <c r="AB1596" s="278" t="str">
        <f t="shared" ref="AB1596:AB1627" si="8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78"/>
        <v/>
      </c>
      <c r="T1597" s="225" t="str">
        <f ca="1">IF(B1597="","",IF(ISERROR(MATCH($J1597,SorP!$B$1:$B$6230,0)),"",INDIRECT("'SorP'!$A$"&amp;MATCH($J1597,SorP!$B$1:$B$6230,0))))</f>
        <v/>
      </c>
      <c r="U1597" s="241"/>
      <c r="V1597" s="275" t="e">
        <f>IF(C1597="",NA(),MATCH($B1597&amp;$C1597,'Smelter Look-up'!$J:$J,0))</f>
        <v>#N/A</v>
      </c>
      <c r="W1597" s="276"/>
      <c r="X1597" s="276">
        <f t="shared" ca="1" si="79"/>
        <v>0</v>
      </c>
      <c r="Y1597" s="276"/>
      <c r="Z1597" s="276"/>
      <c r="AB1597" s="278" t="str">
        <f t="shared" si="8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78"/>
        <v/>
      </c>
      <c r="T1598" s="225" t="str">
        <f ca="1">IF(B1598="","",IF(ISERROR(MATCH($J1598,SorP!$B$1:$B$6230,0)),"",INDIRECT("'SorP'!$A$"&amp;MATCH($J1598,SorP!$B$1:$B$6230,0))))</f>
        <v/>
      </c>
      <c r="U1598" s="241"/>
      <c r="V1598" s="275" t="e">
        <f>IF(C1598="",NA(),MATCH($B1598&amp;$C1598,'Smelter Look-up'!$J:$J,0))</f>
        <v>#N/A</v>
      </c>
      <c r="W1598" s="276"/>
      <c r="X1598" s="276">
        <f t="shared" ca="1" si="79"/>
        <v>0</v>
      </c>
      <c r="Y1598" s="276"/>
      <c r="Z1598" s="276"/>
      <c r="AB1598" s="278" t="str">
        <f t="shared" si="8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78"/>
        <v/>
      </c>
      <c r="T1599" s="225" t="str">
        <f ca="1">IF(B1599="","",IF(ISERROR(MATCH($J1599,SorP!$B$1:$B$6230,0)),"",INDIRECT("'SorP'!$A$"&amp;MATCH($J1599,SorP!$B$1:$B$6230,0))))</f>
        <v/>
      </c>
      <c r="U1599" s="241"/>
      <c r="V1599" s="275" t="e">
        <f>IF(C1599="",NA(),MATCH($B1599&amp;$C1599,'Smelter Look-up'!$J:$J,0))</f>
        <v>#N/A</v>
      </c>
      <c r="W1599" s="276"/>
      <c r="X1599" s="276">
        <f t="shared" ca="1" si="79"/>
        <v>0</v>
      </c>
      <c r="Y1599" s="276"/>
      <c r="Z1599" s="276"/>
      <c r="AB1599" s="278" t="str">
        <f t="shared" si="8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78"/>
        <v/>
      </c>
      <c r="T1600" s="225" t="str">
        <f ca="1">IF(B1600="","",IF(ISERROR(MATCH($J1600,SorP!$B$1:$B$6230,0)),"",INDIRECT("'SorP'!$A$"&amp;MATCH($J1600,SorP!$B$1:$B$6230,0))))</f>
        <v/>
      </c>
      <c r="U1600" s="241"/>
      <c r="V1600" s="275" t="e">
        <f>IF(C1600="",NA(),MATCH($B1600&amp;$C1600,'Smelter Look-up'!$J:$J,0))</f>
        <v>#N/A</v>
      </c>
      <c r="W1600" s="276"/>
      <c r="X1600" s="276">
        <f t="shared" ca="1" si="79"/>
        <v>0</v>
      </c>
      <c r="Y1600" s="276"/>
      <c r="Z1600" s="276"/>
      <c r="AB1600" s="278" t="str">
        <f t="shared" si="8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78"/>
        <v/>
      </c>
      <c r="T1601" s="225" t="str">
        <f ca="1">IF(B1601="","",IF(ISERROR(MATCH($J1601,SorP!$B$1:$B$6230,0)),"",INDIRECT("'SorP'!$A$"&amp;MATCH($J1601,SorP!$B$1:$B$6230,0))))</f>
        <v/>
      </c>
      <c r="U1601" s="241"/>
      <c r="V1601" s="275" t="e">
        <f>IF(C1601="",NA(),MATCH($B1601&amp;$C1601,'Smelter Look-up'!$J:$J,0))</f>
        <v>#N/A</v>
      </c>
      <c r="W1601" s="276"/>
      <c r="X1601" s="276">
        <f t="shared" ca="1" si="79"/>
        <v>0</v>
      </c>
      <c r="Y1601" s="276"/>
      <c r="Z1601" s="276"/>
      <c r="AB1601" s="278" t="str">
        <f t="shared" si="8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78"/>
        <v/>
      </c>
      <c r="T1602" s="225" t="str">
        <f ca="1">IF(B1602="","",IF(ISERROR(MATCH($J1602,SorP!$B$1:$B$6230,0)),"",INDIRECT("'SorP'!$A$"&amp;MATCH($J1602,SorP!$B$1:$B$6230,0))))</f>
        <v/>
      </c>
      <c r="U1602" s="241"/>
      <c r="V1602" s="275" t="e">
        <f>IF(C1602="",NA(),MATCH($B1602&amp;$C1602,'Smelter Look-up'!$J:$J,0))</f>
        <v>#N/A</v>
      </c>
      <c r="W1602" s="276"/>
      <c r="X1602" s="276">
        <f t="shared" ca="1" si="79"/>
        <v>0</v>
      </c>
      <c r="Y1602" s="276"/>
      <c r="Z1602" s="276"/>
      <c r="AB1602" s="278" t="str">
        <f t="shared" si="8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78"/>
        <v/>
      </c>
      <c r="T1603" s="225" t="str">
        <f ca="1">IF(B1603="","",IF(ISERROR(MATCH($J1603,SorP!$B$1:$B$6230,0)),"",INDIRECT("'SorP'!$A$"&amp;MATCH($J1603,SorP!$B$1:$B$6230,0))))</f>
        <v/>
      </c>
      <c r="U1603" s="241"/>
      <c r="V1603" s="275" t="e">
        <f>IF(C1603="",NA(),MATCH($B1603&amp;$C1603,'Smelter Look-up'!$J:$J,0))</f>
        <v>#N/A</v>
      </c>
      <c r="W1603" s="276"/>
      <c r="X1603" s="276">
        <f t="shared" ca="1" si="79"/>
        <v>0</v>
      </c>
      <c r="Y1603" s="276"/>
      <c r="Z1603" s="276"/>
      <c r="AB1603" s="278" t="str">
        <f t="shared" si="8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78"/>
        <v/>
      </c>
      <c r="T1604" s="225" t="str">
        <f ca="1">IF(B1604="","",IF(ISERROR(MATCH($J1604,SorP!$B$1:$B$6230,0)),"",INDIRECT("'SorP'!$A$"&amp;MATCH($J1604,SorP!$B$1:$B$6230,0))))</f>
        <v/>
      </c>
      <c r="U1604" s="241"/>
      <c r="V1604" s="275" t="e">
        <f>IF(C1604="",NA(),MATCH($B1604&amp;$C1604,'Smelter Look-up'!$J:$J,0))</f>
        <v>#N/A</v>
      </c>
      <c r="W1604" s="276"/>
      <c r="X1604" s="276">
        <f t="shared" ca="1" si="79"/>
        <v>0</v>
      </c>
      <c r="Y1604" s="276"/>
      <c r="Z1604" s="276"/>
      <c r="AB1604" s="278" t="str">
        <f t="shared" si="8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78"/>
        <v/>
      </c>
      <c r="T1605" s="225" t="str">
        <f ca="1">IF(B1605="","",IF(ISERROR(MATCH($J1605,SorP!$B$1:$B$6230,0)),"",INDIRECT("'SorP'!$A$"&amp;MATCH($J1605,SorP!$B$1:$B$6230,0))))</f>
        <v/>
      </c>
      <c r="U1605" s="241"/>
      <c r="V1605" s="275" t="e">
        <f>IF(C1605="",NA(),MATCH($B1605&amp;$C1605,'Smelter Look-up'!$J:$J,0))</f>
        <v>#N/A</v>
      </c>
      <c r="W1605" s="276"/>
      <c r="X1605" s="276">
        <f t="shared" ca="1" si="79"/>
        <v>0</v>
      </c>
      <c r="Y1605" s="276"/>
      <c r="Z1605" s="276"/>
      <c r="AB1605" s="278" t="str">
        <f t="shared" si="8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78"/>
        <v/>
      </c>
      <c r="T1606" s="225" t="str">
        <f ca="1">IF(B1606="","",IF(ISERROR(MATCH($J1606,SorP!$B$1:$B$6230,0)),"",INDIRECT("'SorP'!$A$"&amp;MATCH($J1606,SorP!$B$1:$B$6230,0))))</f>
        <v/>
      </c>
      <c r="U1606" s="241"/>
      <c r="V1606" s="275" t="e">
        <f>IF(C1606="",NA(),MATCH($B1606&amp;$C1606,'Smelter Look-up'!$J:$J,0))</f>
        <v>#N/A</v>
      </c>
      <c r="W1606" s="276"/>
      <c r="X1606" s="276">
        <f t="shared" ca="1" si="79"/>
        <v>0</v>
      </c>
      <c r="Y1606" s="276"/>
      <c r="Z1606" s="276"/>
      <c r="AB1606" s="278" t="str">
        <f t="shared" si="8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78"/>
        <v/>
      </c>
      <c r="T1607" s="225" t="str">
        <f ca="1">IF(B1607="","",IF(ISERROR(MATCH($J1607,SorP!$B$1:$B$6230,0)),"",INDIRECT("'SorP'!$A$"&amp;MATCH($J1607,SorP!$B$1:$B$6230,0))))</f>
        <v/>
      </c>
      <c r="U1607" s="241"/>
      <c r="V1607" s="275" t="e">
        <f>IF(C1607="",NA(),MATCH($B1607&amp;$C1607,'Smelter Look-up'!$J:$J,0))</f>
        <v>#N/A</v>
      </c>
      <c r="W1607" s="276"/>
      <c r="X1607" s="276">
        <f t="shared" ca="1" si="79"/>
        <v>0</v>
      </c>
      <c r="Y1607" s="276"/>
      <c r="Z1607" s="276"/>
      <c r="AB1607" s="278" t="str">
        <f t="shared" si="8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78"/>
        <v/>
      </c>
      <c r="T1608" s="225" t="str">
        <f ca="1">IF(B1608="","",IF(ISERROR(MATCH($J1608,SorP!$B$1:$B$6230,0)),"",INDIRECT("'SorP'!$A$"&amp;MATCH($J1608,SorP!$B$1:$B$6230,0))))</f>
        <v/>
      </c>
      <c r="U1608" s="241"/>
      <c r="V1608" s="275" t="e">
        <f>IF(C1608="",NA(),MATCH($B1608&amp;$C1608,'Smelter Look-up'!$J:$J,0))</f>
        <v>#N/A</v>
      </c>
      <c r="W1608" s="276"/>
      <c r="X1608" s="276">
        <f t="shared" ca="1" si="79"/>
        <v>0</v>
      </c>
      <c r="Y1608" s="276"/>
      <c r="Z1608" s="276"/>
      <c r="AB1608" s="278" t="str">
        <f t="shared" si="8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78"/>
        <v/>
      </c>
      <c r="T1609" s="225" t="str">
        <f ca="1">IF(B1609="","",IF(ISERROR(MATCH($J1609,SorP!$B$1:$B$6230,0)),"",INDIRECT("'SorP'!$A$"&amp;MATCH($J1609,SorP!$B$1:$B$6230,0))))</f>
        <v/>
      </c>
      <c r="U1609" s="241"/>
      <c r="V1609" s="275" t="e">
        <f>IF(C1609="",NA(),MATCH($B1609&amp;$C1609,'Smelter Look-up'!$J:$J,0))</f>
        <v>#N/A</v>
      </c>
      <c r="W1609" s="276"/>
      <c r="X1609" s="276">
        <f t="shared" ca="1" si="79"/>
        <v>0</v>
      </c>
      <c r="Y1609" s="276"/>
      <c r="Z1609" s="276"/>
      <c r="AB1609" s="278" t="str">
        <f t="shared" si="8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78"/>
        <v/>
      </c>
      <c r="T1610" s="225" t="str">
        <f ca="1">IF(B1610="","",IF(ISERROR(MATCH($J1610,SorP!$B$1:$B$6230,0)),"",INDIRECT("'SorP'!$A$"&amp;MATCH($J1610,SorP!$B$1:$B$6230,0))))</f>
        <v/>
      </c>
      <c r="U1610" s="241"/>
      <c r="V1610" s="275" t="e">
        <f>IF(C1610="",NA(),MATCH($B1610&amp;$C1610,'Smelter Look-up'!$J:$J,0))</f>
        <v>#N/A</v>
      </c>
      <c r="W1610" s="276"/>
      <c r="X1610" s="276">
        <f t="shared" ca="1" si="79"/>
        <v>0</v>
      </c>
      <c r="Y1610" s="276"/>
      <c r="Z1610" s="276"/>
      <c r="AB1610" s="278" t="str">
        <f t="shared" si="8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78"/>
        <v/>
      </c>
      <c r="T1611" s="225" t="str">
        <f ca="1">IF(B1611="","",IF(ISERROR(MATCH($J1611,SorP!$B$1:$B$6230,0)),"",INDIRECT("'SorP'!$A$"&amp;MATCH($J1611,SorP!$B$1:$B$6230,0))))</f>
        <v/>
      </c>
      <c r="U1611" s="241"/>
      <c r="V1611" s="275" t="e">
        <f>IF(C1611="",NA(),MATCH($B1611&amp;$C1611,'Smelter Look-up'!$J:$J,0))</f>
        <v>#N/A</v>
      </c>
      <c r="W1611" s="276"/>
      <c r="X1611" s="276">
        <f t="shared" ca="1" si="79"/>
        <v>0</v>
      </c>
      <c r="Y1611" s="276"/>
      <c r="Z1611" s="276"/>
      <c r="AB1611" s="278" t="str">
        <f t="shared" si="8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78"/>
        <v/>
      </c>
      <c r="T1612" s="225" t="str">
        <f ca="1">IF(B1612="","",IF(ISERROR(MATCH($J1612,SorP!$B$1:$B$6230,0)),"",INDIRECT("'SorP'!$A$"&amp;MATCH($J1612,SorP!$B$1:$B$6230,0))))</f>
        <v/>
      </c>
      <c r="U1612" s="241"/>
      <c r="V1612" s="275" t="e">
        <f>IF(C1612="",NA(),MATCH($B1612&amp;$C1612,'Smelter Look-up'!$J:$J,0))</f>
        <v>#N/A</v>
      </c>
      <c r="W1612" s="276"/>
      <c r="X1612" s="276">
        <f t="shared" ca="1" si="79"/>
        <v>0</v>
      </c>
      <c r="Y1612" s="276"/>
      <c r="Z1612" s="276"/>
      <c r="AB1612" s="278" t="str">
        <f t="shared" si="8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78"/>
        <v/>
      </c>
      <c r="T1613" s="225" t="str">
        <f ca="1">IF(B1613="","",IF(ISERROR(MATCH($J1613,SorP!$B$1:$B$6230,0)),"",INDIRECT("'SorP'!$A$"&amp;MATCH($J1613,SorP!$B$1:$B$6230,0))))</f>
        <v/>
      </c>
      <c r="U1613" s="241"/>
      <c r="V1613" s="275" t="e">
        <f>IF(C1613="",NA(),MATCH($B1613&amp;$C1613,'Smelter Look-up'!$J:$J,0))</f>
        <v>#N/A</v>
      </c>
      <c r="W1613" s="276"/>
      <c r="X1613" s="276">
        <f t="shared" ca="1" si="79"/>
        <v>0</v>
      </c>
      <c r="Y1613" s="276"/>
      <c r="Z1613" s="276"/>
      <c r="AB1613" s="278" t="str">
        <f t="shared" si="8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78"/>
        <v/>
      </c>
      <c r="T1614" s="225" t="str">
        <f ca="1">IF(B1614="","",IF(ISERROR(MATCH($J1614,SorP!$B$1:$B$6230,0)),"",INDIRECT("'SorP'!$A$"&amp;MATCH($J1614,SorP!$B$1:$B$6230,0))))</f>
        <v/>
      </c>
      <c r="U1614" s="241"/>
      <c r="V1614" s="275" t="e">
        <f>IF(C1614="",NA(),MATCH($B1614&amp;$C1614,'Smelter Look-up'!$J:$J,0))</f>
        <v>#N/A</v>
      </c>
      <c r="W1614" s="276"/>
      <c r="X1614" s="276">
        <f t="shared" ca="1" si="79"/>
        <v>0</v>
      </c>
      <c r="Y1614" s="276"/>
      <c r="Z1614" s="276"/>
      <c r="AB1614" s="278" t="str">
        <f t="shared" si="8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78"/>
        <v/>
      </c>
      <c r="T1615" s="225" t="str">
        <f ca="1">IF(B1615="","",IF(ISERROR(MATCH($J1615,SorP!$B$1:$B$6230,0)),"",INDIRECT("'SorP'!$A$"&amp;MATCH($J1615,SorP!$B$1:$B$6230,0))))</f>
        <v/>
      </c>
      <c r="U1615" s="241"/>
      <c r="V1615" s="275" t="e">
        <f>IF(C1615="",NA(),MATCH($B1615&amp;$C1615,'Smelter Look-up'!$J:$J,0))</f>
        <v>#N/A</v>
      </c>
      <c r="W1615" s="276"/>
      <c r="X1615" s="276">
        <f t="shared" ca="1" si="79"/>
        <v>0</v>
      </c>
      <c r="Y1615" s="276"/>
      <c r="Z1615" s="276"/>
      <c r="AB1615" s="278" t="str">
        <f t="shared" si="8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78"/>
        <v/>
      </c>
      <c r="T1616" s="225" t="str">
        <f ca="1">IF(B1616="","",IF(ISERROR(MATCH($J1616,SorP!$B$1:$B$6230,0)),"",INDIRECT("'SorP'!$A$"&amp;MATCH($J1616,SorP!$B$1:$B$6230,0))))</f>
        <v/>
      </c>
      <c r="U1616" s="241"/>
      <c r="V1616" s="275" t="e">
        <f>IF(C1616="",NA(),MATCH($B1616&amp;$C1616,'Smelter Look-up'!$J:$J,0))</f>
        <v>#N/A</v>
      </c>
      <c r="W1616" s="276"/>
      <c r="X1616" s="276">
        <f t="shared" ca="1" si="79"/>
        <v>0</v>
      </c>
      <c r="Y1616" s="276"/>
      <c r="Z1616" s="276"/>
      <c r="AB1616" s="278" t="str">
        <f t="shared" si="8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78"/>
        <v/>
      </c>
      <c r="T1617" s="225" t="str">
        <f ca="1">IF(B1617="","",IF(ISERROR(MATCH($J1617,SorP!$B$1:$B$6230,0)),"",INDIRECT("'SorP'!$A$"&amp;MATCH($J1617,SorP!$B$1:$B$6230,0))))</f>
        <v/>
      </c>
      <c r="U1617" s="241"/>
      <c r="V1617" s="275" t="e">
        <f>IF(C1617="",NA(),MATCH($B1617&amp;$C1617,'Smelter Look-up'!$J:$J,0))</f>
        <v>#N/A</v>
      </c>
      <c r="W1617" s="276"/>
      <c r="X1617" s="276">
        <f t="shared" ca="1" si="79"/>
        <v>0</v>
      </c>
      <c r="Y1617" s="276"/>
      <c r="Z1617" s="276"/>
      <c r="AB1617" s="278" t="str">
        <f t="shared" si="8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78"/>
        <v/>
      </c>
      <c r="T1618" s="225" t="str">
        <f ca="1">IF(B1618="","",IF(ISERROR(MATCH($J1618,SorP!$B$1:$B$6230,0)),"",INDIRECT("'SorP'!$A$"&amp;MATCH($J1618,SorP!$B$1:$B$6230,0))))</f>
        <v/>
      </c>
      <c r="U1618" s="241"/>
      <c r="V1618" s="275" t="e">
        <f>IF(C1618="",NA(),MATCH($B1618&amp;$C1618,'Smelter Look-up'!$J:$J,0))</f>
        <v>#N/A</v>
      </c>
      <c r="W1618" s="276"/>
      <c r="X1618" s="276">
        <f t="shared" ca="1" si="79"/>
        <v>0</v>
      </c>
      <c r="Y1618" s="276"/>
      <c r="Z1618" s="276"/>
      <c r="AB1618" s="278" t="str">
        <f t="shared" si="8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78"/>
        <v/>
      </c>
      <c r="T1619" s="225" t="str">
        <f ca="1">IF(B1619="","",IF(ISERROR(MATCH($J1619,SorP!$B$1:$B$6230,0)),"",INDIRECT("'SorP'!$A$"&amp;MATCH($J1619,SorP!$B$1:$B$6230,0))))</f>
        <v/>
      </c>
      <c r="U1619" s="241"/>
      <c r="V1619" s="275" t="e">
        <f>IF(C1619="",NA(),MATCH($B1619&amp;$C1619,'Smelter Look-up'!$J:$J,0))</f>
        <v>#N/A</v>
      </c>
      <c r="W1619" s="276"/>
      <c r="X1619" s="276">
        <f t="shared" ca="1" si="79"/>
        <v>0</v>
      </c>
      <c r="Y1619" s="276"/>
      <c r="Z1619" s="276"/>
      <c r="AB1619" s="278" t="str">
        <f t="shared" si="8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78"/>
        <v/>
      </c>
      <c r="T1620" s="225" t="str">
        <f ca="1">IF(B1620="","",IF(ISERROR(MATCH($J1620,SorP!$B$1:$B$6230,0)),"",INDIRECT("'SorP'!$A$"&amp;MATCH($J1620,SorP!$B$1:$B$6230,0))))</f>
        <v/>
      </c>
      <c r="U1620" s="241"/>
      <c r="V1620" s="275" t="e">
        <f>IF(C1620="",NA(),MATCH($B1620&amp;$C1620,'Smelter Look-up'!$J:$J,0))</f>
        <v>#N/A</v>
      </c>
      <c r="W1620" s="276"/>
      <c r="X1620" s="276">
        <f t="shared" ca="1" si="79"/>
        <v>0</v>
      </c>
      <c r="Y1620" s="276"/>
      <c r="Z1620" s="276"/>
      <c r="AB1620" s="278" t="str">
        <f t="shared" si="8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78"/>
        <v/>
      </c>
      <c r="T1621" s="225" t="str">
        <f ca="1">IF(B1621="","",IF(ISERROR(MATCH($J1621,SorP!$B$1:$B$6230,0)),"",INDIRECT("'SorP'!$A$"&amp;MATCH($J1621,SorP!$B$1:$B$6230,0))))</f>
        <v/>
      </c>
      <c r="U1621" s="241"/>
      <c r="V1621" s="275" t="e">
        <f>IF(C1621="",NA(),MATCH($B1621&amp;$C1621,'Smelter Look-up'!$J:$J,0))</f>
        <v>#N/A</v>
      </c>
      <c r="W1621" s="276"/>
      <c r="X1621" s="276">
        <f t="shared" ca="1" si="79"/>
        <v>0</v>
      </c>
      <c r="Y1621" s="276"/>
      <c r="Z1621" s="276"/>
      <c r="AB1621" s="278" t="str">
        <f t="shared" si="8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78"/>
        <v/>
      </c>
      <c r="T1622" s="225" t="str">
        <f ca="1">IF(B1622="","",IF(ISERROR(MATCH($J1622,SorP!$B$1:$B$6230,0)),"",INDIRECT("'SorP'!$A$"&amp;MATCH($J1622,SorP!$B$1:$B$6230,0))))</f>
        <v/>
      </c>
      <c r="U1622" s="241"/>
      <c r="V1622" s="275" t="e">
        <f>IF(C1622="",NA(),MATCH($B1622&amp;$C1622,'Smelter Look-up'!$J:$J,0))</f>
        <v>#N/A</v>
      </c>
      <c r="W1622" s="276"/>
      <c r="X1622" s="276">
        <f t="shared" ca="1" si="79"/>
        <v>0</v>
      </c>
      <c r="Y1622" s="276"/>
      <c r="Z1622" s="276"/>
      <c r="AB1622" s="278" t="str">
        <f t="shared" si="8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78"/>
        <v/>
      </c>
      <c r="T1623" s="225" t="str">
        <f ca="1">IF(B1623="","",IF(ISERROR(MATCH($J1623,SorP!$B$1:$B$6230,0)),"",INDIRECT("'SorP'!$A$"&amp;MATCH($J1623,SorP!$B$1:$B$6230,0))))</f>
        <v/>
      </c>
      <c r="U1623" s="241"/>
      <c r="V1623" s="275" t="e">
        <f>IF(C1623="",NA(),MATCH($B1623&amp;$C1623,'Smelter Look-up'!$J:$J,0))</f>
        <v>#N/A</v>
      </c>
      <c r="W1623" s="276"/>
      <c r="X1623" s="276">
        <f t="shared" ca="1" si="79"/>
        <v>0</v>
      </c>
      <c r="Y1623" s="276"/>
      <c r="Z1623" s="276"/>
      <c r="AB1623" s="278" t="str">
        <f t="shared" si="8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78"/>
        <v/>
      </c>
      <c r="T1624" s="225" t="str">
        <f ca="1">IF(B1624="","",IF(ISERROR(MATCH($J1624,SorP!$B$1:$B$6230,0)),"",INDIRECT("'SorP'!$A$"&amp;MATCH($J1624,SorP!$B$1:$B$6230,0))))</f>
        <v/>
      </c>
      <c r="U1624" s="241"/>
      <c r="V1624" s="275" t="e">
        <f>IF(C1624="",NA(),MATCH($B1624&amp;$C1624,'Smelter Look-up'!$J:$J,0))</f>
        <v>#N/A</v>
      </c>
      <c r="W1624" s="276"/>
      <c r="X1624" s="276">
        <f t="shared" ca="1" si="79"/>
        <v>0</v>
      </c>
      <c r="Y1624" s="276"/>
      <c r="Z1624" s="276"/>
      <c r="AB1624" s="278" t="str">
        <f t="shared" si="8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78"/>
        <v/>
      </c>
      <c r="T1625" s="225" t="str">
        <f ca="1">IF(B1625="","",IF(ISERROR(MATCH($J1625,SorP!$B$1:$B$6230,0)),"",INDIRECT("'SorP'!$A$"&amp;MATCH($J1625,SorP!$B$1:$B$6230,0))))</f>
        <v/>
      </c>
      <c r="U1625" s="241"/>
      <c r="V1625" s="275" t="e">
        <f>IF(C1625="",NA(),MATCH($B1625&amp;$C1625,'Smelter Look-up'!$J:$J,0))</f>
        <v>#N/A</v>
      </c>
      <c r="W1625" s="276"/>
      <c r="X1625" s="276">
        <f t="shared" ca="1" si="79"/>
        <v>0</v>
      </c>
      <c r="Y1625" s="276"/>
      <c r="Z1625" s="276"/>
      <c r="AB1625" s="278" t="str">
        <f t="shared" si="8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78"/>
        <v/>
      </c>
      <c r="T1626" s="225" t="str">
        <f ca="1">IF(B1626="","",IF(ISERROR(MATCH($J1626,SorP!$B$1:$B$6230,0)),"",INDIRECT("'SorP'!$A$"&amp;MATCH($J1626,SorP!$B$1:$B$6230,0))))</f>
        <v/>
      </c>
      <c r="U1626" s="241"/>
      <c r="V1626" s="275" t="e">
        <f>IF(C1626="",NA(),MATCH($B1626&amp;$C1626,'Smelter Look-up'!$J:$J,0))</f>
        <v>#N/A</v>
      </c>
      <c r="W1626" s="276"/>
      <c r="X1626" s="276">
        <f t="shared" ca="1" si="79"/>
        <v>0</v>
      </c>
      <c r="Y1626" s="276"/>
      <c r="Z1626" s="276"/>
      <c r="AB1626" s="278" t="str">
        <f t="shared" si="8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78"/>
        <v/>
      </c>
      <c r="T1627" s="225" t="str">
        <f ca="1">IF(B1627="","",IF(ISERROR(MATCH($J1627,SorP!$B$1:$B$6230,0)),"",INDIRECT("'SorP'!$A$"&amp;MATCH($J1627,SorP!$B$1:$B$6230,0))))</f>
        <v/>
      </c>
      <c r="U1627" s="241"/>
      <c r="V1627" s="275" t="e">
        <f>IF(C1627="",NA(),MATCH($B1627&amp;$C1627,'Smelter Look-up'!$J:$J,0))</f>
        <v>#N/A</v>
      </c>
      <c r="W1627" s="276"/>
      <c r="X1627" s="276">
        <f t="shared" ca="1" si="79"/>
        <v>0</v>
      </c>
      <c r="Y1627" s="276"/>
      <c r="Z1627" s="276"/>
      <c r="AB1627" s="278" t="str">
        <f t="shared" si="8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8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82">IF(AND(C1628="Smelter not listed",OR(LEN(D1628)=0,LEN(E1628)=0)),1,0)</f>
        <v>0</v>
      </c>
      <c r="Y1628" s="276"/>
      <c r="Z1628" s="276"/>
      <c r="AB1628" s="278" t="str">
        <f t="shared" ref="AB1628:AB1658" si="8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81"/>
        <v/>
      </c>
      <c r="T1629" s="225" t="str">
        <f ca="1">IF(B1629="","",IF(ISERROR(MATCH($J1629,SorP!$B$1:$B$6230,0)),"",INDIRECT("'SorP'!$A$"&amp;MATCH($J1629,SorP!$B$1:$B$6230,0))))</f>
        <v/>
      </c>
      <c r="U1629" s="241"/>
      <c r="V1629" s="275" t="e">
        <f>IF(C1629="",NA(),MATCH($B1629&amp;$C1629,'Smelter Look-up'!$J:$J,0))</f>
        <v>#N/A</v>
      </c>
      <c r="W1629" s="276"/>
      <c r="X1629" s="276">
        <f t="shared" ca="1" si="82"/>
        <v>0</v>
      </c>
      <c r="Y1629" s="276"/>
      <c r="Z1629" s="276"/>
      <c r="AB1629" s="278" t="str">
        <f t="shared" si="8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81"/>
        <v/>
      </c>
      <c r="T1630" s="225" t="str">
        <f ca="1">IF(B1630="","",IF(ISERROR(MATCH($J1630,SorP!$B$1:$B$6230,0)),"",INDIRECT("'SorP'!$A$"&amp;MATCH($J1630,SorP!$B$1:$B$6230,0))))</f>
        <v/>
      </c>
      <c r="U1630" s="241"/>
      <c r="V1630" s="275" t="e">
        <f>IF(C1630="",NA(),MATCH($B1630&amp;$C1630,'Smelter Look-up'!$J:$J,0))</f>
        <v>#N/A</v>
      </c>
      <c r="W1630" s="276"/>
      <c r="X1630" s="276">
        <f t="shared" ca="1" si="82"/>
        <v>0</v>
      </c>
      <c r="Y1630" s="276"/>
      <c r="Z1630" s="276"/>
      <c r="AB1630" s="278" t="str">
        <f t="shared" si="8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81"/>
        <v/>
      </c>
      <c r="T1631" s="225" t="str">
        <f ca="1">IF(B1631="","",IF(ISERROR(MATCH($J1631,SorP!$B$1:$B$6230,0)),"",INDIRECT("'SorP'!$A$"&amp;MATCH($J1631,SorP!$B$1:$B$6230,0))))</f>
        <v/>
      </c>
      <c r="U1631" s="241"/>
      <c r="V1631" s="275" t="e">
        <f>IF(C1631="",NA(),MATCH($B1631&amp;$C1631,'Smelter Look-up'!$J:$J,0))</f>
        <v>#N/A</v>
      </c>
      <c r="W1631" s="276"/>
      <c r="X1631" s="276">
        <f t="shared" ca="1" si="82"/>
        <v>0</v>
      </c>
      <c r="Y1631" s="276"/>
      <c r="Z1631" s="276"/>
      <c r="AB1631" s="278" t="str">
        <f t="shared" si="8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81"/>
        <v/>
      </c>
      <c r="T1632" s="225" t="str">
        <f ca="1">IF(B1632="","",IF(ISERROR(MATCH($J1632,SorP!$B$1:$B$6230,0)),"",INDIRECT("'SorP'!$A$"&amp;MATCH($J1632,SorP!$B$1:$B$6230,0))))</f>
        <v/>
      </c>
      <c r="U1632" s="241"/>
      <c r="V1632" s="275" t="e">
        <f>IF(C1632="",NA(),MATCH($B1632&amp;$C1632,'Smelter Look-up'!$J:$J,0))</f>
        <v>#N/A</v>
      </c>
      <c r="W1632" s="276"/>
      <c r="X1632" s="276">
        <f t="shared" ca="1" si="82"/>
        <v>0</v>
      </c>
      <c r="Y1632" s="276"/>
      <c r="Z1632" s="276"/>
      <c r="AB1632" s="278" t="str">
        <f t="shared" si="8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81"/>
        <v/>
      </c>
      <c r="T1633" s="225" t="str">
        <f ca="1">IF(B1633="","",IF(ISERROR(MATCH($J1633,SorP!$B$1:$B$6230,0)),"",INDIRECT("'SorP'!$A$"&amp;MATCH($J1633,SorP!$B$1:$B$6230,0))))</f>
        <v/>
      </c>
      <c r="U1633" s="241"/>
      <c r="V1633" s="275" t="e">
        <f>IF(C1633="",NA(),MATCH($B1633&amp;$C1633,'Smelter Look-up'!$J:$J,0))</f>
        <v>#N/A</v>
      </c>
      <c r="W1633" s="276"/>
      <c r="X1633" s="276">
        <f t="shared" ca="1" si="82"/>
        <v>0</v>
      </c>
      <c r="Y1633" s="276"/>
      <c r="Z1633" s="276"/>
      <c r="AB1633" s="278" t="str">
        <f t="shared" si="8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81"/>
        <v/>
      </c>
      <c r="T1634" s="225" t="str">
        <f ca="1">IF(B1634="","",IF(ISERROR(MATCH($J1634,SorP!$B$1:$B$6230,0)),"",INDIRECT("'SorP'!$A$"&amp;MATCH($J1634,SorP!$B$1:$B$6230,0))))</f>
        <v/>
      </c>
      <c r="U1634" s="241"/>
      <c r="V1634" s="275" t="e">
        <f>IF(C1634="",NA(),MATCH($B1634&amp;$C1634,'Smelter Look-up'!$J:$J,0))</f>
        <v>#N/A</v>
      </c>
      <c r="W1634" s="276"/>
      <c r="X1634" s="276">
        <f t="shared" ca="1" si="82"/>
        <v>0</v>
      </c>
      <c r="Y1634" s="276"/>
      <c r="Z1634" s="276"/>
      <c r="AB1634" s="278" t="str">
        <f t="shared" si="8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81"/>
        <v/>
      </c>
      <c r="T1635" s="225" t="str">
        <f ca="1">IF(B1635="","",IF(ISERROR(MATCH($J1635,SorP!$B$1:$B$6230,0)),"",INDIRECT("'SorP'!$A$"&amp;MATCH($J1635,SorP!$B$1:$B$6230,0))))</f>
        <v/>
      </c>
      <c r="U1635" s="241"/>
      <c r="V1635" s="275" t="e">
        <f>IF(C1635="",NA(),MATCH($B1635&amp;$C1635,'Smelter Look-up'!$J:$J,0))</f>
        <v>#N/A</v>
      </c>
      <c r="W1635" s="276"/>
      <c r="X1635" s="276">
        <f t="shared" ca="1" si="82"/>
        <v>0</v>
      </c>
      <c r="Y1635" s="276"/>
      <c r="Z1635" s="276"/>
      <c r="AB1635" s="278" t="str">
        <f t="shared" si="8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81"/>
        <v/>
      </c>
      <c r="T1636" s="225" t="str">
        <f ca="1">IF(B1636="","",IF(ISERROR(MATCH($J1636,SorP!$B$1:$B$6230,0)),"",INDIRECT("'SorP'!$A$"&amp;MATCH($J1636,SorP!$B$1:$B$6230,0))))</f>
        <v/>
      </c>
      <c r="U1636" s="241"/>
      <c r="V1636" s="275" t="e">
        <f>IF(C1636="",NA(),MATCH($B1636&amp;$C1636,'Smelter Look-up'!$J:$J,0))</f>
        <v>#N/A</v>
      </c>
      <c r="W1636" s="276"/>
      <c r="X1636" s="276">
        <f t="shared" ca="1" si="82"/>
        <v>0</v>
      </c>
      <c r="Y1636" s="276"/>
      <c r="Z1636" s="276"/>
      <c r="AB1636" s="278" t="str">
        <f t="shared" si="8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81"/>
        <v/>
      </c>
      <c r="T1637" s="225" t="str">
        <f ca="1">IF(B1637="","",IF(ISERROR(MATCH($J1637,SorP!$B$1:$B$6230,0)),"",INDIRECT("'SorP'!$A$"&amp;MATCH($J1637,SorP!$B$1:$B$6230,0))))</f>
        <v/>
      </c>
      <c r="U1637" s="241"/>
      <c r="V1637" s="275" t="e">
        <f>IF(C1637="",NA(),MATCH($B1637&amp;$C1637,'Smelter Look-up'!$J:$J,0))</f>
        <v>#N/A</v>
      </c>
      <c r="W1637" s="276"/>
      <c r="X1637" s="276">
        <f t="shared" ca="1" si="82"/>
        <v>0</v>
      </c>
      <c r="Y1637" s="276"/>
      <c r="Z1637" s="276"/>
      <c r="AB1637" s="278" t="str">
        <f t="shared" si="8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81"/>
        <v/>
      </c>
      <c r="T1638" s="225" t="str">
        <f ca="1">IF(B1638="","",IF(ISERROR(MATCH($J1638,SorP!$B$1:$B$6230,0)),"",INDIRECT("'SorP'!$A$"&amp;MATCH($J1638,SorP!$B$1:$B$6230,0))))</f>
        <v/>
      </c>
      <c r="U1638" s="241"/>
      <c r="V1638" s="275" t="e">
        <f>IF(C1638="",NA(),MATCH($B1638&amp;$C1638,'Smelter Look-up'!$J:$J,0))</f>
        <v>#N/A</v>
      </c>
      <c r="W1638" s="276"/>
      <c r="X1638" s="276">
        <f t="shared" ca="1" si="82"/>
        <v>0</v>
      </c>
      <c r="Y1638" s="276"/>
      <c r="Z1638" s="276"/>
      <c r="AB1638" s="278" t="str">
        <f t="shared" si="8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81"/>
        <v/>
      </c>
      <c r="T1639" s="225" t="str">
        <f ca="1">IF(B1639="","",IF(ISERROR(MATCH($J1639,SorP!$B$1:$B$6230,0)),"",INDIRECT("'SorP'!$A$"&amp;MATCH($J1639,SorP!$B$1:$B$6230,0))))</f>
        <v/>
      </c>
      <c r="U1639" s="241"/>
      <c r="V1639" s="275" t="e">
        <f>IF(C1639="",NA(),MATCH($B1639&amp;$C1639,'Smelter Look-up'!$J:$J,0))</f>
        <v>#N/A</v>
      </c>
      <c r="W1639" s="276"/>
      <c r="X1639" s="276">
        <f t="shared" ca="1" si="82"/>
        <v>0</v>
      </c>
      <c r="Y1639" s="276"/>
      <c r="Z1639" s="276"/>
      <c r="AB1639" s="278" t="str">
        <f t="shared" si="8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81"/>
        <v/>
      </c>
      <c r="T1640" s="225" t="str">
        <f ca="1">IF(B1640="","",IF(ISERROR(MATCH($J1640,SorP!$B$1:$B$6230,0)),"",INDIRECT("'SorP'!$A$"&amp;MATCH($J1640,SorP!$B$1:$B$6230,0))))</f>
        <v/>
      </c>
      <c r="U1640" s="241"/>
      <c r="V1640" s="275" t="e">
        <f>IF(C1640="",NA(),MATCH($B1640&amp;$C1640,'Smelter Look-up'!$J:$J,0))</f>
        <v>#N/A</v>
      </c>
      <c r="W1640" s="276"/>
      <c r="X1640" s="276">
        <f t="shared" ca="1" si="82"/>
        <v>0</v>
      </c>
      <c r="Y1640" s="276"/>
      <c r="Z1640" s="276"/>
      <c r="AB1640" s="278" t="str">
        <f t="shared" si="8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81"/>
        <v/>
      </c>
      <c r="T1641" s="225" t="str">
        <f ca="1">IF(B1641="","",IF(ISERROR(MATCH($J1641,SorP!$B$1:$B$6230,0)),"",INDIRECT("'SorP'!$A$"&amp;MATCH($J1641,SorP!$B$1:$B$6230,0))))</f>
        <v/>
      </c>
      <c r="U1641" s="241"/>
      <c r="V1641" s="275" t="e">
        <f>IF(C1641="",NA(),MATCH($B1641&amp;$C1641,'Smelter Look-up'!$J:$J,0))</f>
        <v>#N/A</v>
      </c>
      <c r="W1641" s="276"/>
      <c r="X1641" s="276">
        <f t="shared" ca="1" si="82"/>
        <v>0</v>
      </c>
      <c r="Y1641" s="276"/>
      <c r="Z1641" s="276"/>
      <c r="AB1641" s="278" t="str">
        <f t="shared" si="8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81"/>
        <v/>
      </c>
      <c r="T1642" s="225" t="str">
        <f ca="1">IF(B1642="","",IF(ISERROR(MATCH($J1642,SorP!$B$1:$B$6230,0)),"",INDIRECT("'SorP'!$A$"&amp;MATCH($J1642,SorP!$B$1:$B$6230,0))))</f>
        <v/>
      </c>
      <c r="U1642" s="241"/>
      <c r="V1642" s="275" t="e">
        <f>IF(C1642="",NA(),MATCH($B1642&amp;$C1642,'Smelter Look-up'!$J:$J,0))</f>
        <v>#N/A</v>
      </c>
      <c r="W1642" s="276"/>
      <c r="X1642" s="276">
        <f t="shared" ca="1" si="82"/>
        <v>0</v>
      </c>
      <c r="Y1642" s="276"/>
      <c r="Z1642" s="276"/>
      <c r="AB1642" s="278" t="str">
        <f t="shared" si="8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81"/>
        <v/>
      </c>
      <c r="T1643" s="225" t="str">
        <f ca="1">IF(B1643="","",IF(ISERROR(MATCH($J1643,SorP!$B$1:$B$6230,0)),"",INDIRECT("'SorP'!$A$"&amp;MATCH($J1643,SorP!$B$1:$B$6230,0))))</f>
        <v/>
      </c>
      <c r="U1643" s="241"/>
      <c r="V1643" s="275" t="e">
        <f>IF(C1643="",NA(),MATCH($B1643&amp;$C1643,'Smelter Look-up'!$J:$J,0))</f>
        <v>#N/A</v>
      </c>
      <c r="W1643" s="276"/>
      <c r="X1643" s="276">
        <f t="shared" ca="1" si="82"/>
        <v>0</v>
      </c>
      <c r="Y1643" s="276"/>
      <c r="Z1643" s="276"/>
      <c r="AB1643" s="278" t="str">
        <f t="shared" si="8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81"/>
        <v/>
      </c>
      <c r="T1644" s="225" t="str">
        <f ca="1">IF(B1644="","",IF(ISERROR(MATCH($J1644,SorP!$B$1:$B$6230,0)),"",INDIRECT("'SorP'!$A$"&amp;MATCH($J1644,SorP!$B$1:$B$6230,0))))</f>
        <v/>
      </c>
      <c r="U1644" s="241"/>
      <c r="V1644" s="275" t="e">
        <f>IF(C1644="",NA(),MATCH($B1644&amp;$C1644,'Smelter Look-up'!$J:$J,0))</f>
        <v>#N/A</v>
      </c>
      <c r="W1644" s="276"/>
      <c r="X1644" s="276">
        <f t="shared" ca="1" si="82"/>
        <v>0</v>
      </c>
      <c r="Y1644" s="276"/>
      <c r="Z1644" s="276"/>
      <c r="AB1644" s="278" t="str">
        <f t="shared" si="8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81"/>
        <v/>
      </c>
      <c r="T1645" s="225" t="str">
        <f ca="1">IF(B1645="","",IF(ISERROR(MATCH($J1645,SorP!$B$1:$B$6230,0)),"",INDIRECT("'SorP'!$A$"&amp;MATCH($J1645,SorP!$B$1:$B$6230,0))))</f>
        <v/>
      </c>
      <c r="U1645" s="241"/>
      <c r="V1645" s="275" t="e">
        <f>IF(C1645="",NA(),MATCH($B1645&amp;$C1645,'Smelter Look-up'!$J:$J,0))</f>
        <v>#N/A</v>
      </c>
      <c r="W1645" s="276"/>
      <c r="X1645" s="276">
        <f t="shared" ca="1" si="82"/>
        <v>0</v>
      </c>
      <c r="Y1645" s="276"/>
      <c r="Z1645" s="276"/>
      <c r="AB1645" s="278" t="str">
        <f t="shared" si="8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81"/>
        <v/>
      </c>
      <c r="T1646" s="225" t="str">
        <f ca="1">IF(B1646="","",IF(ISERROR(MATCH($J1646,SorP!$B$1:$B$6230,0)),"",INDIRECT("'SorP'!$A$"&amp;MATCH($J1646,SorP!$B$1:$B$6230,0))))</f>
        <v/>
      </c>
      <c r="U1646" s="241"/>
      <c r="V1646" s="275" t="e">
        <f>IF(C1646="",NA(),MATCH($B1646&amp;$C1646,'Smelter Look-up'!$J:$J,0))</f>
        <v>#N/A</v>
      </c>
      <c r="W1646" s="276"/>
      <c r="X1646" s="276">
        <f t="shared" ca="1" si="82"/>
        <v>0</v>
      </c>
      <c r="Y1646" s="276"/>
      <c r="Z1646" s="276"/>
      <c r="AB1646" s="278" t="str">
        <f t="shared" si="8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81"/>
        <v/>
      </c>
      <c r="T1647" s="225" t="str">
        <f ca="1">IF(B1647="","",IF(ISERROR(MATCH($J1647,SorP!$B$1:$B$6230,0)),"",INDIRECT("'SorP'!$A$"&amp;MATCH($J1647,SorP!$B$1:$B$6230,0))))</f>
        <v/>
      </c>
      <c r="U1647" s="241"/>
      <c r="V1647" s="275" t="e">
        <f>IF(C1647="",NA(),MATCH($B1647&amp;$C1647,'Smelter Look-up'!$J:$J,0))</f>
        <v>#N/A</v>
      </c>
      <c r="W1647" s="276"/>
      <c r="X1647" s="276">
        <f t="shared" ca="1" si="82"/>
        <v>0</v>
      </c>
      <c r="Y1647" s="276"/>
      <c r="Z1647" s="276"/>
      <c r="AB1647" s="278" t="str">
        <f t="shared" si="8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81"/>
        <v/>
      </c>
      <c r="T1648" s="225" t="str">
        <f ca="1">IF(B1648="","",IF(ISERROR(MATCH($J1648,SorP!$B$1:$B$6230,0)),"",INDIRECT("'SorP'!$A$"&amp;MATCH($J1648,SorP!$B$1:$B$6230,0))))</f>
        <v/>
      </c>
      <c r="U1648" s="241"/>
      <c r="V1648" s="275" t="e">
        <f>IF(C1648="",NA(),MATCH($B1648&amp;$C1648,'Smelter Look-up'!$J:$J,0))</f>
        <v>#N/A</v>
      </c>
      <c r="W1648" s="276"/>
      <c r="X1648" s="276">
        <f t="shared" ca="1" si="82"/>
        <v>0</v>
      </c>
      <c r="Y1648" s="276"/>
      <c r="Z1648" s="276"/>
      <c r="AB1648" s="278" t="str">
        <f t="shared" si="8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81"/>
        <v/>
      </c>
      <c r="T1649" s="225" t="str">
        <f ca="1">IF(B1649="","",IF(ISERROR(MATCH($J1649,SorP!$B$1:$B$6230,0)),"",INDIRECT("'SorP'!$A$"&amp;MATCH($J1649,SorP!$B$1:$B$6230,0))))</f>
        <v/>
      </c>
      <c r="U1649" s="241"/>
      <c r="V1649" s="275" t="e">
        <f>IF(C1649="",NA(),MATCH($B1649&amp;$C1649,'Smelter Look-up'!$J:$J,0))</f>
        <v>#N/A</v>
      </c>
      <c r="W1649" s="276"/>
      <c r="X1649" s="276">
        <f t="shared" ca="1" si="82"/>
        <v>0</v>
      </c>
      <c r="Y1649" s="276"/>
      <c r="Z1649" s="276"/>
      <c r="AB1649" s="278" t="str">
        <f t="shared" si="8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81"/>
        <v/>
      </c>
      <c r="T1650" s="225" t="str">
        <f ca="1">IF(B1650="","",IF(ISERROR(MATCH($J1650,SorP!$B$1:$B$6230,0)),"",INDIRECT("'SorP'!$A$"&amp;MATCH($J1650,SorP!$B$1:$B$6230,0))))</f>
        <v/>
      </c>
      <c r="U1650" s="241"/>
      <c r="V1650" s="275" t="e">
        <f>IF(C1650="",NA(),MATCH($B1650&amp;$C1650,'Smelter Look-up'!$J:$J,0))</f>
        <v>#N/A</v>
      </c>
      <c r="W1650" s="276"/>
      <c r="X1650" s="276">
        <f t="shared" ca="1" si="82"/>
        <v>0</v>
      </c>
      <c r="Y1650" s="276"/>
      <c r="Z1650" s="276"/>
      <c r="AB1650" s="278" t="str">
        <f t="shared" si="8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81"/>
        <v/>
      </c>
      <c r="T1651" s="225" t="str">
        <f ca="1">IF(B1651="","",IF(ISERROR(MATCH($J1651,SorP!$B$1:$B$6230,0)),"",INDIRECT("'SorP'!$A$"&amp;MATCH($J1651,SorP!$B$1:$B$6230,0))))</f>
        <v/>
      </c>
      <c r="U1651" s="241"/>
      <c r="V1651" s="275" t="e">
        <f>IF(C1651="",NA(),MATCH($B1651&amp;$C1651,'Smelter Look-up'!$J:$J,0))</f>
        <v>#N/A</v>
      </c>
      <c r="W1651" s="276"/>
      <c r="X1651" s="276">
        <f t="shared" ca="1" si="82"/>
        <v>0</v>
      </c>
      <c r="Y1651" s="276"/>
      <c r="Z1651" s="276"/>
      <c r="AB1651" s="278" t="str">
        <f t="shared" si="8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81"/>
        <v/>
      </c>
      <c r="T1652" s="225" t="str">
        <f ca="1">IF(B1652="","",IF(ISERROR(MATCH($J1652,SorP!$B$1:$B$6230,0)),"",INDIRECT("'SorP'!$A$"&amp;MATCH($J1652,SorP!$B$1:$B$6230,0))))</f>
        <v/>
      </c>
      <c r="U1652" s="241"/>
      <c r="V1652" s="275" t="e">
        <f>IF(C1652="",NA(),MATCH($B1652&amp;$C1652,'Smelter Look-up'!$J:$J,0))</f>
        <v>#N/A</v>
      </c>
      <c r="W1652" s="276"/>
      <c r="X1652" s="276">
        <f t="shared" ca="1" si="82"/>
        <v>0</v>
      </c>
      <c r="Y1652" s="276"/>
      <c r="Z1652" s="276"/>
      <c r="AB1652" s="278" t="str">
        <f t="shared" si="8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81"/>
        <v/>
      </c>
      <c r="T1653" s="225" t="str">
        <f ca="1">IF(B1653="","",IF(ISERROR(MATCH($J1653,SorP!$B$1:$B$6230,0)),"",INDIRECT("'SorP'!$A$"&amp;MATCH($J1653,SorP!$B$1:$B$6230,0))))</f>
        <v/>
      </c>
      <c r="U1653" s="241"/>
      <c r="V1653" s="275" t="e">
        <f>IF(C1653="",NA(),MATCH($B1653&amp;$C1653,'Smelter Look-up'!$J:$J,0))</f>
        <v>#N/A</v>
      </c>
      <c r="W1653" s="276"/>
      <c r="X1653" s="276">
        <f t="shared" ca="1" si="82"/>
        <v>0</v>
      </c>
      <c r="Y1653" s="276"/>
      <c r="Z1653" s="276"/>
      <c r="AB1653" s="278" t="str">
        <f t="shared" si="8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81"/>
        <v/>
      </c>
      <c r="T1654" s="225" t="str">
        <f ca="1">IF(B1654="","",IF(ISERROR(MATCH($J1654,SorP!$B$1:$B$6230,0)),"",INDIRECT("'SorP'!$A$"&amp;MATCH($J1654,SorP!$B$1:$B$6230,0))))</f>
        <v/>
      </c>
      <c r="U1654" s="241"/>
      <c r="V1654" s="275" t="e">
        <f>IF(C1654="",NA(),MATCH($B1654&amp;$C1654,'Smelter Look-up'!$J:$J,0))</f>
        <v>#N/A</v>
      </c>
      <c r="W1654" s="276"/>
      <c r="X1654" s="276">
        <f t="shared" ca="1" si="82"/>
        <v>0</v>
      </c>
      <c r="Y1654" s="276"/>
      <c r="Z1654" s="276"/>
      <c r="AB1654" s="278" t="str">
        <f t="shared" si="8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81"/>
        <v/>
      </c>
      <c r="T1655" s="225" t="str">
        <f ca="1">IF(B1655="","",IF(ISERROR(MATCH($J1655,SorP!$B$1:$B$6230,0)),"",INDIRECT("'SorP'!$A$"&amp;MATCH($J1655,SorP!$B$1:$B$6230,0))))</f>
        <v/>
      </c>
      <c r="U1655" s="241"/>
      <c r="V1655" s="275" t="e">
        <f>IF(C1655="",NA(),MATCH($B1655&amp;$C1655,'Smelter Look-up'!$J:$J,0))</f>
        <v>#N/A</v>
      </c>
      <c r="W1655" s="276"/>
      <c r="X1655" s="276">
        <f t="shared" ca="1" si="82"/>
        <v>0</v>
      </c>
      <c r="Y1655" s="276"/>
      <c r="Z1655" s="276"/>
      <c r="AB1655" s="278" t="str">
        <f t="shared" si="8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81"/>
        <v/>
      </c>
      <c r="T1656" s="225" t="str">
        <f ca="1">IF(B1656="","",IF(ISERROR(MATCH($J1656,SorP!$B$1:$B$6230,0)),"",INDIRECT("'SorP'!$A$"&amp;MATCH($J1656,SorP!$B$1:$B$6230,0))))</f>
        <v/>
      </c>
      <c r="U1656" s="241"/>
      <c r="V1656" s="275" t="e">
        <f>IF(C1656="",NA(),MATCH($B1656&amp;$C1656,'Smelter Look-up'!$J:$J,0))</f>
        <v>#N/A</v>
      </c>
      <c r="W1656" s="276"/>
      <c r="X1656" s="276">
        <f t="shared" ca="1" si="82"/>
        <v>0</v>
      </c>
      <c r="Y1656" s="276"/>
      <c r="Z1656" s="276"/>
      <c r="AB1656" s="278" t="str">
        <f t="shared" si="8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81"/>
        <v/>
      </c>
      <c r="T1657" s="225" t="str">
        <f ca="1">IF(B1657="","",IF(ISERROR(MATCH($J1657,SorP!$B$1:$B$6230,0)),"",INDIRECT("'SorP'!$A$"&amp;MATCH($J1657,SorP!$B$1:$B$6230,0))))</f>
        <v/>
      </c>
      <c r="U1657" s="241"/>
      <c r="V1657" s="275" t="e">
        <f>IF(C1657="",NA(),MATCH($B1657&amp;$C1657,'Smelter Look-up'!$J:$J,0))</f>
        <v>#N/A</v>
      </c>
      <c r="W1657" s="276"/>
      <c r="X1657" s="276">
        <f t="shared" ca="1" si="82"/>
        <v>0</v>
      </c>
      <c r="Y1657" s="276"/>
      <c r="Z1657" s="276"/>
      <c r="AB1657" s="278" t="str">
        <f t="shared" si="8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81"/>
        <v/>
      </c>
      <c r="T1658" s="225" t="str">
        <f ca="1">IF(B1658="","",IF(ISERROR(MATCH($J1658,SorP!$B$1:$B$6230,0)),"",INDIRECT("'SorP'!$A$"&amp;MATCH($J1658,SorP!$B$1:$B$6230,0))))</f>
        <v/>
      </c>
      <c r="U1658" s="241"/>
      <c r="V1658" s="275" t="e">
        <f>IF(C1658="",NA(),MATCH($B1658&amp;$C1658,'Smelter Look-up'!$J:$J,0))</f>
        <v>#N/A</v>
      </c>
      <c r="W1658" s="276"/>
      <c r="X1658" s="276">
        <f t="shared" ca="1" si="82"/>
        <v>0</v>
      </c>
      <c r="Y1658" s="276"/>
      <c r="Z1658" s="276"/>
      <c r="AB1658" s="278" t="str">
        <f t="shared" si="8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8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85">IF(AND(C1659="Smelter not listed",OR(LEN(D1659)=0,LEN(E1659)=0)),1,0)</f>
        <v>0</v>
      </c>
      <c r="Y1659" s="276"/>
      <c r="Z1659" s="276"/>
      <c r="AB1659" s="278" t="str">
        <f t="shared" ref="AB1659" si="8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8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88">IF(AND(C1660="Smelter not listed",OR(LEN(D1660)=0,LEN(E1660)=0)),1,0)</f>
        <v>0</v>
      </c>
      <c r="Y1660" s="276"/>
      <c r="Z1660" s="276"/>
      <c r="AB1660" s="278" t="str">
        <f t="shared" ref="AB1660:AB1691" si="8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87"/>
        <v/>
      </c>
      <c r="T1661" s="225" t="str">
        <f ca="1">IF(B1661="","",IF(ISERROR(MATCH($J1661,SorP!$B$1:$B$6230,0)),"",INDIRECT("'SorP'!$A$"&amp;MATCH($J1661,SorP!$B$1:$B$6230,0))))</f>
        <v/>
      </c>
      <c r="U1661" s="241"/>
      <c r="V1661" s="275" t="e">
        <f>IF(C1661="",NA(),MATCH($B1661&amp;$C1661,'Smelter Look-up'!$J:$J,0))</f>
        <v>#N/A</v>
      </c>
      <c r="W1661" s="276"/>
      <c r="X1661" s="276">
        <f t="shared" ca="1" si="88"/>
        <v>0</v>
      </c>
      <c r="Y1661" s="276"/>
      <c r="Z1661" s="276"/>
      <c r="AB1661" s="278" t="str">
        <f t="shared" si="8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87"/>
        <v/>
      </c>
      <c r="T1662" s="225" t="str">
        <f ca="1">IF(B1662="","",IF(ISERROR(MATCH($J1662,SorP!$B$1:$B$6230,0)),"",INDIRECT("'SorP'!$A$"&amp;MATCH($J1662,SorP!$B$1:$B$6230,0))))</f>
        <v/>
      </c>
      <c r="U1662" s="241"/>
      <c r="V1662" s="275" t="e">
        <f>IF(C1662="",NA(),MATCH($B1662&amp;$C1662,'Smelter Look-up'!$J:$J,0))</f>
        <v>#N/A</v>
      </c>
      <c r="W1662" s="276"/>
      <c r="X1662" s="276">
        <f t="shared" ca="1" si="88"/>
        <v>0</v>
      </c>
      <c r="Y1662" s="276"/>
      <c r="Z1662" s="276"/>
      <c r="AB1662" s="278" t="str">
        <f t="shared" si="8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87"/>
        <v/>
      </c>
      <c r="T1663" s="225" t="str">
        <f ca="1">IF(B1663="","",IF(ISERROR(MATCH($J1663,SorP!$B$1:$B$6230,0)),"",INDIRECT("'SorP'!$A$"&amp;MATCH($J1663,SorP!$B$1:$B$6230,0))))</f>
        <v/>
      </c>
      <c r="U1663" s="241"/>
      <c r="V1663" s="275" t="e">
        <f>IF(C1663="",NA(),MATCH($B1663&amp;$C1663,'Smelter Look-up'!$J:$J,0))</f>
        <v>#N/A</v>
      </c>
      <c r="W1663" s="276"/>
      <c r="X1663" s="276">
        <f t="shared" ca="1" si="88"/>
        <v>0</v>
      </c>
      <c r="Y1663" s="276"/>
      <c r="Z1663" s="276"/>
      <c r="AB1663" s="278" t="str">
        <f t="shared" si="8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87"/>
        <v/>
      </c>
      <c r="T1664" s="225" t="str">
        <f ca="1">IF(B1664="","",IF(ISERROR(MATCH($J1664,SorP!$B$1:$B$6230,0)),"",INDIRECT("'SorP'!$A$"&amp;MATCH($J1664,SorP!$B$1:$B$6230,0))))</f>
        <v/>
      </c>
      <c r="U1664" s="241"/>
      <c r="V1664" s="275" t="e">
        <f>IF(C1664="",NA(),MATCH($B1664&amp;$C1664,'Smelter Look-up'!$J:$J,0))</f>
        <v>#N/A</v>
      </c>
      <c r="W1664" s="276"/>
      <c r="X1664" s="276">
        <f t="shared" ca="1" si="88"/>
        <v>0</v>
      </c>
      <c r="Y1664" s="276"/>
      <c r="Z1664" s="276"/>
      <c r="AB1664" s="278" t="str">
        <f t="shared" si="8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87"/>
        <v/>
      </c>
      <c r="T1665" s="225" t="str">
        <f ca="1">IF(B1665="","",IF(ISERROR(MATCH($J1665,SorP!$B$1:$B$6230,0)),"",INDIRECT("'SorP'!$A$"&amp;MATCH($J1665,SorP!$B$1:$B$6230,0))))</f>
        <v/>
      </c>
      <c r="U1665" s="241"/>
      <c r="V1665" s="275" t="e">
        <f>IF(C1665="",NA(),MATCH($B1665&amp;$C1665,'Smelter Look-up'!$J:$J,0))</f>
        <v>#N/A</v>
      </c>
      <c r="W1665" s="276"/>
      <c r="X1665" s="276">
        <f t="shared" ca="1" si="88"/>
        <v>0</v>
      </c>
      <c r="Y1665" s="276"/>
      <c r="Z1665" s="276"/>
      <c r="AB1665" s="278" t="str">
        <f t="shared" si="8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87"/>
        <v/>
      </c>
      <c r="T1666" s="225" t="str">
        <f ca="1">IF(B1666="","",IF(ISERROR(MATCH($J1666,SorP!$B$1:$B$6230,0)),"",INDIRECT("'SorP'!$A$"&amp;MATCH($J1666,SorP!$B$1:$B$6230,0))))</f>
        <v/>
      </c>
      <c r="U1666" s="241"/>
      <c r="V1666" s="275" t="e">
        <f>IF(C1666="",NA(),MATCH($B1666&amp;$C1666,'Smelter Look-up'!$J:$J,0))</f>
        <v>#N/A</v>
      </c>
      <c r="W1666" s="276"/>
      <c r="X1666" s="276">
        <f t="shared" ca="1" si="88"/>
        <v>0</v>
      </c>
      <c r="Y1666" s="276"/>
      <c r="Z1666" s="276"/>
      <c r="AB1666" s="278" t="str">
        <f t="shared" si="8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87"/>
        <v/>
      </c>
      <c r="T1667" s="225" t="str">
        <f ca="1">IF(B1667="","",IF(ISERROR(MATCH($J1667,SorP!$B$1:$B$6230,0)),"",INDIRECT("'SorP'!$A$"&amp;MATCH($J1667,SorP!$B$1:$B$6230,0))))</f>
        <v/>
      </c>
      <c r="U1667" s="241"/>
      <c r="V1667" s="275" t="e">
        <f>IF(C1667="",NA(),MATCH($B1667&amp;$C1667,'Smelter Look-up'!$J:$J,0))</f>
        <v>#N/A</v>
      </c>
      <c r="W1667" s="276"/>
      <c r="X1667" s="276">
        <f t="shared" ca="1" si="88"/>
        <v>0</v>
      </c>
      <c r="Y1667" s="276"/>
      <c r="Z1667" s="276"/>
      <c r="AB1667" s="278" t="str">
        <f t="shared" si="8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87"/>
        <v/>
      </c>
      <c r="T1668" s="225" t="str">
        <f ca="1">IF(B1668="","",IF(ISERROR(MATCH($J1668,SorP!$B$1:$B$6230,0)),"",INDIRECT("'SorP'!$A$"&amp;MATCH($J1668,SorP!$B$1:$B$6230,0))))</f>
        <v/>
      </c>
      <c r="U1668" s="241"/>
      <c r="V1668" s="275" t="e">
        <f>IF(C1668="",NA(),MATCH($B1668&amp;$C1668,'Smelter Look-up'!$J:$J,0))</f>
        <v>#N/A</v>
      </c>
      <c r="W1668" s="276"/>
      <c r="X1668" s="276">
        <f t="shared" ca="1" si="88"/>
        <v>0</v>
      </c>
      <c r="Y1668" s="276"/>
      <c r="Z1668" s="276"/>
      <c r="AB1668" s="278" t="str">
        <f t="shared" si="8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87"/>
        <v/>
      </c>
      <c r="T1669" s="225" t="str">
        <f ca="1">IF(B1669="","",IF(ISERROR(MATCH($J1669,SorP!$B$1:$B$6230,0)),"",INDIRECT("'SorP'!$A$"&amp;MATCH($J1669,SorP!$B$1:$B$6230,0))))</f>
        <v/>
      </c>
      <c r="U1669" s="241"/>
      <c r="V1669" s="275" t="e">
        <f>IF(C1669="",NA(),MATCH($B1669&amp;$C1669,'Smelter Look-up'!$J:$J,0))</f>
        <v>#N/A</v>
      </c>
      <c r="W1669" s="276"/>
      <c r="X1669" s="276">
        <f t="shared" ca="1" si="88"/>
        <v>0</v>
      </c>
      <c r="Y1669" s="276"/>
      <c r="Z1669" s="276"/>
      <c r="AB1669" s="278" t="str">
        <f t="shared" si="8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87"/>
        <v/>
      </c>
      <c r="T1670" s="225" t="str">
        <f ca="1">IF(B1670="","",IF(ISERROR(MATCH($J1670,SorP!$B$1:$B$6230,0)),"",INDIRECT("'SorP'!$A$"&amp;MATCH($J1670,SorP!$B$1:$B$6230,0))))</f>
        <v/>
      </c>
      <c r="U1670" s="241"/>
      <c r="V1670" s="275" t="e">
        <f>IF(C1670="",NA(),MATCH($B1670&amp;$C1670,'Smelter Look-up'!$J:$J,0))</f>
        <v>#N/A</v>
      </c>
      <c r="W1670" s="276"/>
      <c r="X1670" s="276">
        <f t="shared" ca="1" si="88"/>
        <v>0</v>
      </c>
      <c r="Y1670" s="276"/>
      <c r="Z1670" s="276"/>
      <c r="AB1670" s="278" t="str">
        <f t="shared" si="8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87"/>
        <v/>
      </c>
      <c r="T1671" s="225" t="str">
        <f ca="1">IF(B1671="","",IF(ISERROR(MATCH($J1671,SorP!$B$1:$B$6230,0)),"",INDIRECT("'SorP'!$A$"&amp;MATCH($J1671,SorP!$B$1:$B$6230,0))))</f>
        <v/>
      </c>
      <c r="U1671" s="241"/>
      <c r="V1671" s="275" t="e">
        <f>IF(C1671="",NA(),MATCH($B1671&amp;$C1671,'Smelter Look-up'!$J:$J,0))</f>
        <v>#N/A</v>
      </c>
      <c r="W1671" s="276"/>
      <c r="X1671" s="276">
        <f t="shared" ca="1" si="88"/>
        <v>0</v>
      </c>
      <c r="Y1671" s="276"/>
      <c r="Z1671" s="276"/>
      <c r="AB1671" s="278" t="str">
        <f t="shared" si="8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87"/>
        <v/>
      </c>
      <c r="T1672" s="225" t="str">
        <f ca="1">IF(B1672="","",IF(ISERROR(MATCH($J1672,SorP!$B$1:$B$6230,0)),"",INDIRECT("'SorP'!$A$"&amp;MATCH($J1672,SorP!$B$1:$B$6230,0))))</f>
        <v/>
      </c>
      <c r="U1672" s="241"/>
      <c r="V1672" s="275" t="e">
        <f>IF(C1672="",NA(),MATCH($B1672&amp;$C1672,'Smelter Look-up'!$J:$J,0))</f>
        <v>#N/A</v>
      </c>
      <c r="W1672" s="276"/>
      <c r="X1672" s="276">
        <f t="shared" ca="1" si="88"/>
        <v>0</v>
      </c>
      <c r="Y1672" s="276"/>
      <c r="Z1672" s="276"/>
      <c r="AB1672" s="278" t="str">
        <f t="shared" si="8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87"/>
        <v/>
      </c>
      <c r="T1673" s="225" t="str">
        <f ca="1">IF(B1673="","",IF(ISERROR(MATCH($J1673,SorP!$B$1:$B$6230,0)),"",INDIRECT("'SorP'!$A$"&amp;MATCH($J1673,SorP!$B$1:$B$6230,0))))</f>
        <v/>
      </c>
      <c r="U1673" s="241"/>
      <c r="V1673" s="275" t="e">
        <f>IF(C1673="",NA(),MATCH($B1673&amp;$C1673,'Smelter Look-up'!$J:$J,0))</f>
        <v>#N/A</v>
      </c>
      <c r="W1673" s="276"/>
      <c r="X1673" s="276">
        <f t="shared" ca="1" si="88"/>
        <v>0</v>
      </c>
      <c r="Y1673" s="276"/>
      <c r="Z1673" s="276"/>
      <c r="AB1673" s="278" t="str">
        <f t="shared" si="8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87"/>
        <v/>
      </c>
      <c r="T1674" s="225" t="str">
        <f ca="1">IF(B1674="","",IF(ISERROR(MATCH($J1674,SorP!$B$1:$B$6230,0)),"",INDIRECT("'SorP'!$A$"&amp;MATCH($J1674,SorP!$B$1:$B$6230,0))))</f>
        <v/>
      </c>
      <c r="U1674" s="241"/>
      <c r="V1674" s="275" t="e">
        <f>IF(C1674="",NA(),MATCH($B1674&amp;$C1674,'Smelter Look-up'!$J:$J,0))</f>
        <v>#N/A</v>
      </c>
      <c r="W1674" s="276"/>
      <c r="X1674" s="276">
        <f t="shared" ca="1" si="88"/>
        <v>0</v>
      </c>
      <c r="Y1674" s="276"/>
      <c r="Z1674" s="276"/>
      <c r="AB1674" s="278" t="str">
        <f t="shared" si="8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87"/>
        <v/>
      </c>
      <c r="T1675" s="225" t="str">
        <f ca="1">IF(B1675="","",IF(ISERROR(MATCH($J1675,SorP!$B$1:$B$6230,0)),"",INDIRECT("'SorP'!$A$"&amp;MATCH($J1675,SorP!$B$1:$B$6230,0))))</f>
        <v/>
      </c>
      <c r="U1675" s="241"/>
      <c r="V1675" s="275" t="e">
        <f>IF(C1675="",NA(),MATCH($B1675&amp;$C1675,'Smelter Look-up'!$J:$J,0))</f>
        <v>#N/A</v>
      </c>
      <c r="W1675" s="276"/>
      <c r="X1675" s="276">
        <f t="shared" ca="1" si="88"/>
        <v>0</v>
      </c>
      <c r="Y1675" s="276"/>
      <c r="Z1675" s="276"/>
      <c r="AB1675" s="278" t="str">
        <f t="shared" si="8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87"/>
        <v/>
      </c>
      <c r="T1676" s="225" t="str">
        <f ca="1">IF(B1676="","",IF(ISERROR(MATCH($J1676,SorP!$B$1:$B$6230,0)),"",INDIRECT("'SorP'!$A$"&amp;MATCH($J1676,SorP!$B$1:$B$6230,0))))</f>
        <v/>
      </c>
      <c r="U1676" s="241"/>
      <c r="V1676" s="275" t="e">
        <f>IF(C1676="",NA(),MATCH($B1676&amp;$C1676,'Smelter Look-up'!$J:$J,0))</f>
        <v>#N/A</v>
      </c>
      <c r="W1676" s="276"/>
      <c r="X1676" s="276">
        <f t="shared" ca="1" si="88"/>
        <v>0</v>
      </c>
      <c r="Y1676" s="276"/>
      <c r="Z1676" s="276"/>
      <c r="AB1676" s="278" t="str">
        <f t="shared" si="8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87"/>
        <v/>
      </c>
      <c r="T1677" s="225" t="str">
        <f ca="1">IF(B1677="","",IF(ISERROR(MATCH($J1677,SorP!$B$1:$B$6230,0)),"",INDIRECT("'SorP'!$A$"&amp;MATCH($J1677,SorP!$B$1:$B$6230,0))))</f>
        <v/>
      </c>
      <c r="U1677" s="241"/>
      <c r="V1677" s="275" t="e">
        <f>IF(C1677="",NA(),MATCH($B1677&amp;$C1677,'Smelter Look-up'!$J:$J,0))</f>
        <v>#N/A</v>
      </c>
      <c r="W1677" s="276"/>
      <c r="X1677" s="276">
        <f t="shared" ca="1" si="88"/>
        <v>0</v>
      </c>
      <c r="Y1677" s="276"/>
      <c r="Z1677" s="276"/>
      <c r="AB1677" s="278" t="str">
        <f t="shared" si="8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87"/>
        <v/>
      </c>
      <c r="T1678" s="225" t="str">
        <f ca="1">IF(B1678="","",IF(ISERROR(MATCH($J1678,SorP!$B$1:$B$6230,0)),"",INDIRECT("'SorP'!$A$"&amp;MATCH($J1678,SorP!$B$1:$B$6230,0))))</f>
        <v/>
      </c>
      <c r="U1678" s="241"/>
      <c r="V1678" s="275" t="e">
        <f>IF(C1678="",NA(),MATCH($B1678&amp;$C1678,'Smelter Look-up'!$J:$J,0))</f>
        <v>#N/A</v>
      </c>
      <c r="W1678" s="276"/>
      <c r="X1678" s="276">
        <f t="shared" ca="1" si="88"/>
        <v>0</v>
      </c>
      <c r="Y1678" s="276"/>
      <c r="Z1678" s="276"/>
      <c r="AB1678" s="278" t="str">
        <f t="shared" si="8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87"/>
        <v/>
      </c>
      <c r="T1679" s="225" t="str">
        <f ca="1">IF(B1679="","",IF(ISERROR(MATCH($J1679,SorP!$B$1:$B$6230,0)),"",INDIRECT("'SorP'!$A$"&amp;MATCH($J1679,SorP!$B$1:$B$6230,0))))</f>
        <v/>
      </c>
      <c r="U1679" s="241"/>
      <c r="V1679" s="275" t="e">
        <f>IF(C1679="",NA(),MATCH($B1679&amp;$C1679,'Smelter Look-up'!$J:$J,0))</f>
        <v>#N/A</v>
      </c>
      <c r="W1679" s="276"/>
      <c r="X1679" s="276">
        <f t="shared" ca="1" si="88"/>
        <v>0</v>
      </c>
      <c r="Y1679" s="276"/>
      <c r="Z1679" s="276"/>
      <c r="AB1679" s="278" t="str">
        <f t="shared" si="8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87"/>
        <v/>
      </c>
      <c r="T1680" s="225" t="str">
        <f ca="1">IF(B1680="","",IF(ISERROR(MATCH($J1680,SorP!$B$1:$B$6230,0)),"",INDIRECT("'SorP'!$A$"&amp;MATCH($J1680,SorP!$B$1:$B$6230,0))))</f>
        <v/>
      </c>
      <c r="U1680" s="241"/>
      <c r="V1680" s="275" t="e">
        <f>IF(C1680="",NA(),MATCH($B1680&amp;$C1680,'Smelter Look-up'!$J:$J,0))</f>
        <v>#N/A</v>
      </c>
      <c r="W1680" s="276"/>
      <c r="X1680" s="276">
        <f t="shared" ca="1" si="88"/>
        <v>0</v>
      </c>
      <c r="Y1680" s="276"/>
      <c r="Z1680" s="276"/>
      <c r="AB1680" s="278" t="str">
        <f t="shared" si="8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87"/>
        <v/>
      </c>
      <c r="T1681" s="225" t="str">
        <f ca="1">IF(B1681="","",IF(ISERROR(MATCH($J1681,SorP!$B$1:$B$6230,0)),"",INDIRECT("'SorP'!$A$"&amp;MATCH($J1681,SorP!$B$1:$B$6230,0))))</f>
        <v/>
      </c>
      <c r="U1681" s="241"/>
      <c r="V1681" s="275" t="e">
        <f>IF(C1681="",NA(),MATCH($B1681&amp;$C1681,'Smelter Look-up'!$J:$J,0))</f>
        <v>#N/A</v>
      </c>
      <c r="W1681" s="276"/>
      <c r="X1681" s="276">
        <f t="shared" ca="1" si="88"/>
        <v>0</v>
      </c>
      <c r="Y1681" s="276"/>
      <c r="Z1681" s="276"/>
      <c r="AB1681" s="278" t="str">
        <f t="shared" si="8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87"/>
        <v/>
      </c>
      <c r="T1682" s="225" t="str">
        <f ca="1">IF(B1682="","",IF(ISERROR(MATCH($J1682,SorP!$B$1:$B$6230,0)),"",INDIRECT("'SorP'!$A$"&amp;MATCH($J1682,SorP!$B$1:$B$6230,0))))</f>
        <v/>
      </c>
      <c r="U1682" s="241"/>
      <c r="V1682" s="275" t="e">
        <f>IF(C1682="",NA(),MATCH($B1682&amp;$C1682,'Smelter Look-up'!$J:$J,0))</f>
        <v>#N/A</v>
      </c>
      <c r="W1682" s="276"/>
      <c r="X1682" s="276">
        <f t="shared" ca="1" si="88"/>
        <v>0</v>
      </c>
      <c r="Y1682" s="276"/>
      <c r="Z1682" s="276"/>
      <c r="AB1682" s="278" t="str">
        <f t="shared" si="8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87"/>
        <v/>
      </c>
      <c r="T1683" s="225" t="str">
        <f ca="1">IF(B1683="","",IF(ISERROR(MATCH($J1683,SorP!$B$1:$B$6230,0)),"",INDIRECT("'SorP'!$A$"&amp;MATCH($J1683,SorP!$B$1:$B$6230,0))))</f>
        <v/>
      </c>
      <c r="U1683" s="241"/>
      <c r="V1683" s="275" t="e">
        <f>IF(C1683="",NA(),MATCH($B1683&amp;$C1683,'Smelter Look-up'!$J:$J,0))</f>
        <v>#N/A</v>
      </c>
      <c r="W1683" s="276"/>
      <c r="X1683" s="276">
        <f t="shared" ca="1" si="88"/>
        <v>0</v>
      </c>
      <c r="Y1683" s="276"/>
      <c r="Z1683" s="276"/>
      <c r="AB1683" s="278" t="str">
        <f t="shared" si="8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87"/>
        <v/>
      </c>
      <c r="T1684" s="225" t="str">
        <f ca="1">IF(B1684="","",IF(ISERROR(MATCH($J1684,SorP!$B$1:$B$6230,0)),"",INDIRECT("'SorP'!$A$"&amp;MATCH($J1684,SorP!$B$1:$B$6230,0))))</f>
        <v/>
      </c>
      <c r="U1684" s="241"/>
      <c r="V1684" s="275" t="e">
        <f>IF(C1684="",NA(),MATCH($B1684&amp;$C1684,'Smelter Look-up'!$J:$J,0))</f>
        <v>#N/A</v>
      </c>
      <c r="W1684" s="276"/>
      <c r="X1684" s="276">
        <f t="shared" ca="1" si="88"/>
        <v>0</v>
      </c>
      <c r="Y1684" s="276"/>
      <c r="Z1684" s="276"/>
      <c r="AB1684" s="278" t="str">
        <f t="shared" si="8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87"/>
        <v/>
      </c>
      <c r="T1685" s="225" t="str">
        <f ca="1">IF(B1685="","",IF(ISERROR(MATCH($J1685,SorP!$B$1:$B$6230,0)),"",INDIRECT("'SorP'!$A$"&amp;MATCH($J1685,SorP!$B$1:$B$6230,0))))</f>
        <v/>
      </c>
      <c r="U1685" s="241"/>
      <c r="V1685" s="275" t="e">
        <f>IF(C1685="",NA(),MATCH($B1685&amp;$C1685,'Smelter Look-up'!$J:$J,0))</f>
        <v>#N/A</v>
      </c>
      <c r="W1685" s="276"/>
      <c r="X1685" s="276">
        <f t="shared" ca="1" si="88"/>
        <v>0</v>
      </c>
      <c r="Y1685" s="276"/>
      <c r="Z1685" s="276"/>
      <c r="AB1685" s="278" t="str">
        <f t="shared" si="8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87"/>
        <v/>
      </c>
      <c r="T1686" s="225" t="str">
        <f ca="1">IF(B1686="","",IF(ISERROR(MATCH($J1686,SorP!$B$1:$B$6230,0)),"",INDIRECT("'SorP'!$A$"&amp;MATCH($J1686,SorP!$B$1:$B$6230,0))))</f>
        <v/>
      </c>
      <c r="U1686" s="241"/>
      <c r="V1686" s="275" t="e">
        <f>IF(C1686="",NA(),MATCH($B1686&amp;$C1686,'Smelter Look-up'!$J:$J,0))</f>
        <v>#N/A</v>
      </c>
      <c r="W1686" s="276"/>
      <c r="X1686" s="276">
        <f t="shared" ca="1" si="88"/>
        <v>0</v>
      </c>
      <c r="Y1686" s="276"/>
      <c r="Z1686" s="276"/>
      <c r="AB1686" s="278" t="str">
        <f t="shared" si="8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87"/>
        <v/>
      </c>
      <c r="T1687" s="225" t="str">
        <f ca="1">IF(B1687="","",IF(ISERROR(MATCH($J1687,SorP!$B$1:$B$6230,0)),"",INDIRECT("'SorP'!$A$"&amp;MATCH($J1687,SorP!$B$1:$B$6230,0))))</f>
        <v/>
      </c>
      <c r="U1687" s="241"/>
      <c r="V1687" s="275" t="e">
        <f>IF(C1687="",NA(),MATCH($B1687&amp;$C1687,'Smelter Look-up'!$J:$J,0))</f>
        <v>#N/A</v>
      </c>
      <c r="W1687" s="276"/>
      <c r="X1687" s="276">
        <f t="shared" ca="1" si="88"/>
        <v>0</v>
      </c>
      <c r="Y1687" s="276"/>
      <c r="Z1687" s="276"/>
      <c r="AB1687" s="278" t="str">
        <f t="shared" si="8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87"/>
        <v/>
      </c>
      <c r="T1688" s="225" t="str">
        <f ca="1">IF(B1688="","",IF(ISERROR(MATCH($J1688,SorP!$B$1:$B$6230,0)),"",INDIRECT("'SorP'!$A$"&amp;MATCH($J1688,SorP!$B$1:$B$6230,0))))</f>
        <v/>
      </c>
      <c r="U1688" s="241"/>
      <c r="V1688" s="275" t="e">
        <f>IF(C1688="",NA(),MATCH($B1688&amp;$C1688,'Smelter Look-up'!$J:$J,0))</f>
        <v>#N/A</v>
      </c>
      <c r="W1688" s="276"/>
      <c r="X1688" s="276">
        <f t="shared" ca="1" si="88"/>
        <v>0</v>
      </c>
      <c r="Y1688" s="276"/>
      <c r="Z1688" s="276"/>
      <c r="AB1688" s="278" t="str">
        <f t="shared" si="8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87"/>
        <v/>
      </c>
      <c r="T1689" s="225" t="str">
        <f ca="1">IF(B1689="","",IF(ISERROR(MATCH($J1689,SorP!$B$1:$B$6230,0)),"",INDIRECT("'SorP'!$A$"&amp;MATCH($J1689,SorP!$B$1:$B$6230,0))))</f>
        <v/>
      </c>
      <c r="U1689" s="241"/>
      <c r="V1689" s="275" t="e">
        <f>IF(C1689="",NA(),MATCH($B1689&amp;$C1689,'Smelter Look-up'!$J:$J,0))</f>
        <v>#N/A</v>
      </c>
      <c r="W1689" s="276"/>
      <c r="X1689" s="276">
        <f t="shared" ca="1" si="88"/>
        <v>0</v>
      </c>
      <c r="Y1689" s="276"/>
      <c r="Z1689" s="276"/>
      <c r="AB1689" s="278" t="str">
        <f t="shared" si="8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87"/>
        <v/>
      </c>
      <c r="T1690" s="225" t="str">
        <f ca="1">IF(B1690="","",IF(ISERROR(MATCH($J1690,SorP!$B$1:$B$6230,0)),"",INDIRECT("'SorP'!$A$"&amp;MATCH($J1690,SorP!$B$1:$B$6230,0))))</f>
        <v/>
      </c>
      <c r="U1690" s="241"/>
      <c r="V1690" s="275" t="e">
        <f>IF(C1690="",NA(),MATCH($B1690&amp;$C1690,'Smelter Look-up'!$J:$J,0))</f>
        <v>#N/A</v>
      </c>
      <c r="W1690" s="276"/>
      <c r="X1690" s="276">
        <f t="shared" ca="1" si="88"/>
        <v>0</v>
      </c>
      <c r="Y1690" s="276"/>
      <c r="Z1690" s="276"/>
      <c r="AB1690" s="278" t="str">
        <f t="shared" si="8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87"/>
        <v/>
      </c>
      <c r="T1691" s="225" t="str">
        <f ca="1">IF(B1691="","",IF(ISERROR(MATCH($J1691,SorP!$B$1:$B$6230,0)),"",INDIRECT("'SorP'!$A$"&amp;MATCH($J1691,SorP!$B$1:$B$6230,0))))</f>
        <v/>
      </c>
      <c r="U1691" s="241"/>
      <c r="V1691" s="275" t="e">
        <f>IF(C1691="",NA(),MATCH($B1691&amp;$C1691,'Smelter Look-up'!$J:$J,0))</f>
        <v>#N/A</v>
      </c>
      <c r="W1691" s="276"/>
      <c r="X1691" s="276">
        <f t="shared" ca="1" si="88"/>
        <v>0</v>
      </c>
      <c r="Y1691" s="276"/>
      <c r="Z1691" s="276"/>
      <c r="AB1691" s="278" t="str">
        <f t="shared" si="8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9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91">IF(AND(C1692="Smelter not listed",OR(LEN(D1692)=0,LEN(E1692)=0)),1,0)</f>
        <v>0</v>
      </c>
      <c r="Y1692" s="276"/>
      <c r="Z1692" s="276"/>
      <c r="AB1692" s="278" t="str">
        <f t="shared" ref="AB1692:AB1722" si="9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90"/>
        <v/>
      </c>
      <c r="T1693" s="225" t="str">
        <f ca="1">IF(B1693="","",IF(ISERROR(MATCH($J1693,SorP!$B$1:$B$6230,0)),"",INDIRECT("'SorP'!$A$"&amp;MATCH($J1693,SorP!$B$1:$B$6230,0))))</f>
        <v/>
      </c>
      <c r="U1693" s="241"/>
      <c r="V1693" s="275" t="e">
        <f>IF(C1693="",NA(),MATCH($B1693&amp;$C1693,'Smelter Look-up'!$J:$J,0))</f>
        <v>#N/A</v>
      </c>
      <c r="W1693" s="276"/>
      <c r="X1693" s="276">
        <f t="shared" ca="1" si="91"/>
        <v>0</v>
      </c>
      <c r="Y1693" s="276"/>
      <c r="Z1693" s="276"/>
      <c r="AB1693" s="278" t="str">
        <f t="shared" si="9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90"/>
        <v/>
      </c>
      <c r="T1694" s="225" t="str">
        <f ca="1">IF(B1694="","",IF(ISERROR(MATCH($J1694,SorP!$B$1:$B$6230,0)),"",INDIRECT("'SorP'!$A$"&amp;MATCH($J1694,SorP!$B$1:$B$6230,0))))</f>
        <v/>
      </c>
      <c r="U1694" s="241"/>
      <c r="V1694" s="275" t="e">
        <f>IF(C1694="",NA(),MATCH($B1694&amp;$C1694,'Smelter Look-up'!$J:$J,0))</f>
        <v>#N/A</v>
      </c>
      <c r="W1694" s="276"/>
      <c r="X1694" s="276">
        <f t="shared" ca="1" si="91"/>
        <v>0</v>
      </c>
      <c r="Y1694" s="276"/>
      <c r="Z1694" s="276"/>
      <c r="AB1694" s="278" t="str">
        <f t="shared" si="9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90"/>
        <v/>
      </c>
      <c r="T1695" s="225" t="str">
        <f ca="1">IF(B1695="","",IF(ISERROR(MATCH($J1695,SorP!$B$1:$B$6230,0)),"",INDIRECT("'SorP'!$A$"&amp;MATCH($J1695,SorP!$B$1:$B$6230,0))))</f>
        <v/>
      </c>
      <c r="U1695" s="241"/>
      <c r="V1695" s="275" t="e">
        <f>IF(C1695="",NA(),MATCH($B1695&amp;$C1695,'Smelter Look-up'!$J:$J,0))</f>
        <v>#N/A</v>
      </c>
      <c r="W1695" s="276"/>
      <c r="X1695" s="276">
        <f t="shared" ca="1" si="91"/>
        <v>0</v>
      </c>
      <c r="Y1695" s="276"/>
      <c r="Z1695" s="276"/>
      <c r="AB1695" s="278" t="str">
        <f t="shared" si="9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90"/>
        <v/>
      </c>
      <c r="T1696" s="225" t="str">
        <f ca="1">IF(B1696="","",IF(ISERROR(MATCH($J1696,SorP!$B$1:$B$6230,0)),"",INDIRECT("'SorP'!$A$"&amp;MATCH($J1696,SorP!$B$1:$B$6230,0))))</f>
        <v/>
      </c>
      <c r="U1696" s="241"/>
      <c r="V1696" s="275" t="e">
        <f>IF(C1696="",NA(),MATCH($B1696&amp;$C1696,'Smelter Look-up'!$J:$J,0))</f>
        <v>#N/A</v>
      </c>
      <c r="W1696" s="276"/>
      <c r="X1696" s="276">
        <f t="shared" ca="1" si="91"/>
        <v>0</v>
      </c>
      <c r="Y1696" s="276"/>
      <c r="Z1696" s="276"/>
      <c r="AB1696" s="278" t="str">
        <f t="shared" si="9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90"/>
        <v/>
      </c>
      <c r="T1697" s="225" t="str">
        <f ca="1">IF(B1697="","",IF(ISERROR(MATCH($J1697,SorP!$B$1:$B$6230,0)),"",INDIRECT("'SorP'!$A$"&amp;MATCH($J1697,SorP!$B$1:$B$6230,0))))</f>
        <v/>
      </c>
      <c r="U1697" s="241"/>
      <c r="V1697" s="275" t="e">
        <f>IF(C1697="",NA(),MATCH($B1697&amp;$C1697,'Smelter Look-up'!$J:$J,0))</f>
        <v>#N/A</v>
      </c>
      <c r="W1697" s="276"/>
      <c r="X1697" s="276">
        <f t="shared" ca="1" si="91"/>
        <v>0</v>
      </c>
      <c r="Y1697" s="276"/>
      <c r="Z1697" s="276"/>
      <c r="AB1697" s="278" t="str">
        <f t="shared" si="9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90"/>
        <v/>
      </c>
      <c r="T1698" s="225" t="str">
        <f ca="1">IF(B1698="","",IF(ISERROR(MATCH($J1698,SorP!$B$1:$B$6230,0)),"",INDIRECT("'SorP'!$A$"&amp;MATCH($J1698,SorP!$B$1:$B$6230,0))))</f>
        <v/>
      </c>
      <c r="U1698" s="241"/>
      <c r="V1698" s="275" t="e">
        <f>IF(C1698="",NA(),MATCH($B1698&amp;$C1698,'Smelter Look-up'!$J:$J,0))</f>
        <v>#N/A</v>
      </c>
      <c r="W1698" s="276"/>
      <c r="X1698" s="276">
        <f t="shared" ca="1" si="91"/>
        <v>0</v>
      </c>
      <c r="Y1698" s="276"/>
      <c r="Z1698" s="276"/>
      <c r="AB1698" s="278" t="str">
        <f t="shared" si="9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90"/>
        <v/>
      </c>
      <c r="T1699" s="225" t="str">
        <f ca="1">IF(B1699="","",IF(ISERROR(MATCH($J1699,SorP!$B$1:$B$6230,0)),"",INDIRECT("'SorP'!$A$"&amp;MATCH($J1699,SorP!$B$1:$B$6230,0))))</f>
        <v/>
      </c>
      <c r="U1699" s="241"/>
      <c r="V1699" s="275" t="e">
        <f>IF(C1699="",NA(),MATCH($B1699&amp;$C1699,'Smelter Look-up'!$J:$J,0))</f>
        <v>#N/A</v>
      </c>
      <c r="W1699" s="276"/>
      <c r="X1699" s="276">
        <f t="shared" ca="1" si="91"/>
        <v>0</v>
      </c>
      <c r="Y1699" s="276"/>
      <c r="Z1699" s="276"/>
      <c r="AB1699" s="278" t="str">
        <f t="shared" si="9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90"/>
        <v/>
      </c>
      <c r="T1700" s="225" t="str">
        <f ca="1">IF(B1700="","",IF(ISERROR(MATCH($J1700,SorP!$B$1:$B$6230,0)),"",INDIRECT("'SorP'!$A$"&amp;MATCH($J1700,SorP!$B$1:$B$6230,0))))</f>
        <v/>
      </c>
      <c r="U1700" s="241"/>
      <c r="V1700" s="275" t="e">
        <f>IF(C1700="",NA(),MATCH($B1700&amp;$C1700,'Smelter Look-up'!$J:$J,0))</f>
        <v>#N/A</v>
      </c>
      <c r="W1700" s="276"/>
      <c r="X1700" s="276">
        <f t="shared" ca="1" si="91"/>
        <v>0</v>
      </c>
      <c r="Y1700" s="276"/>
      <c r="Z1700" s="276"/>
      <c r="AB1700" s="278" t="str">
        <f t="shared" si="9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90"/>
        <v/>
      </c>
      <c r="T1701" s="225" t="str">
        <f ca="1">IF(B1701="","",IF(ISERROR(MATCH($J1701,SorP!$B$1:$B$6230,0)),"",INDIRECT("'SorP'!$A$"&amp;MATCH($J1701,SorP!$B$1:$B$6230,0))))</f>
        <v/>
      </c>
      <c r="U1701" s="241"/>
      <c r="V1701" s="275" t="e">
        <f>IF(C1701="",NA(),MATCH($B1701&amp;$C1701,'Smelter Look-up'!$J:$J,0))</f>
        <v>#N/A</v>
      </c>
      <c r="W1701" s="276"/>
      <c r="X1701" s="276">
        <f t="shared" ca="1" si="91"/>
        <v>0</v>
      </c>
      <c r="Y1701" s="276"/>
      <c r="Z1701" s="276"/>
      <c r="AB1701" s="278" t="str">
        <f t="shared" si="9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90"/>
        <v/>
      </c>
      <c r="T1702" s="225" t="str">
        <f ca="1">IF(B1702="","",IF(ISERROR(MATCH($J1702,SorP!$B$1:$B$6230,0)),"",INDIRECT("'SorP'!$A$"&amp;MATCH($J1702,SorP!$B$1:$B$6230,0))))</f>
        <v/>
      </c>
      <c r="U1702" s="241"/>
      <c r="V1702" s="275" t="e">
        <f>IF(C1702="",NA(),MATCH($B1702&amp;$C1702,'Smelter Look-up'!$J:$J,0))</f>
        <v>#N/A</v>
      </c>
      <c r="W1702" s="276"/>
      <c r="X1702" s="276">
        <f t="shared" ca="1" si="91"/>
        <v>0</v>
      </c>
      <c r="Y1702" s="276"/>
      <c r="Z1702" s="276"/>
      <c r="AB1702" s="278" t="str">
        <f t="shared" si="9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90"/>
        <v/>
      </c>
      <c r="T1703" s="225" t="str">
        <f ca="1">IF(B1703="","",IF(ISERROR(MATCH($J1703,SorP!$B$1:$B$6230,0)),"",INDIRECT("'SorP'!$A$"&amp;MATCH($J1703,SorP!$B$1:$B$6230,0))))</f>
        <v/>
      </c>
      <c r="U1703" s="241"/>
      <c r="V1703" s="275" t="e">
        <f>IF(C1703="",NA(),MATCH($B1703&amp;$C1703,'Smelter Look-up'!$J:$J,0))</f>
        <v>#N/A</v>
      </c>
      <c r="W1703" s="276"/>
      <c r="X1703" s="276">
        <f t="shared" ca="1" si="91"/>
        <v>0</v>
      </c>
      <c r="Y1703" s="276"/>
      <c r="Z1703" s="276"/>
      <c r="AB1703" s="278" t="str">
        <f t="shared" si="9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90"/>
        <v/>
      </c>
      <c r="T1704" s="225" t="str">
        <f ca="1">IF(B1704="","",IF(ISERROR(MATCH($J1704,SorP!$B$1:$B$6230,0)),"",INDIRECT("'SorP'!$A$"&amp;MATCH($J1704,SorP!$B$1:$B$6230,0))))</f>
        <v/>
      </c>
      <c r="U1704" s="241"/>
      <c r="V1704" s="275" t="e">
        <f>IF(C1704="",NA(),MATCH($B1704&amp;$C1704,'Smelter Look-up'!$J:$J,0))</f>
        <v>#N/A</v>
      </c>
      <c r="W1704" s="276"/>
      <c r="X1704" s="276">
        <f t="shared" ca="1" si="91"/>
        <v>0</v>
      </c>
      <c r="Y1704" s="276"/>
      <c r="Z1704" s="276"/>
      <c r="AB1704" s="278" t="str">
        <f t="shared" si="9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90"/>
        <v/>
      </c>
      <c r="T1705" s="225" t="str">
        <f ca="1">IF(B1705="","",IF(ISERROR(MATCH($J1705,SorP!$B$1:$B$6230,0)),"",INDIRECT("'SorP'!$A$"&amp;MATCH($J1705,SorP!$B$1:$B$6230,0))))</f>
        <v/>
      </c>
      <c r="U1705" s="241"/>
      <c r="V1705" s="275" t="e">
        <f>IF(C1705="",NA(),MATCH($B1705&amp;$C1705,'Smelter Look-up'!$J:$J,0))</f>
        <v>#N/A</v>
      </c>
      <c r="W1705" s="276"/>
      <c r="X1705" s="276">
        <f t="shared" ca="1" si="91"/>
        <v>0</v>
      </c>
      <c r="Y1705" s="276"/>
      <c r="Z1705" s="276"/>
      <c r="AB1705" s="278" t="str">
        <f t="shared" si="9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90"/>
        <v/>
      </c>
      <c r="T1706" s="225" t="str">
        <f ca="1">IF(B1706="","",IF(ISERROR(MATCH($J1706,SorP!$B$1:$B$6230,0)),"",INDIRECT("'SorP'!$A$"&amp;MATCH($J1706,SorP!$B$1:$B$6230,0))))</f>
        <v/>
      </c>
      <c r="U1706" s="241"/>
      <c r="V1706" s="275" t="e">
        <f>IF(C1706="",NA(),MATCH($B1706&amp;$C1706,'Smelter Look-up'!$J:$J,0))</f>
        <v>#N/A</v>
      </c>
      <c r="W1706" s="276"/>
      <c r="X1706" s="276">
        <f t="shared" ca="1" si="91"/>
        <v>0</v>
      </c>
      <c r="Y1706" s="276"/>
      <c r="Z1706" s="276"/>
      <c r="AB1706" s="278" t="str">
        <f t="shared" si="9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90"/>
        <v/>
      </c>
      <c r="T1707" s="225" t="str">
        <f ca="1">IF(B1707="","",IF(ISERROR(MATCH($J1707,SorP!$B$1:$B$6230,0)),"",INDIRECT("'SorP'!$A$"&amp;MATCH($J1707,SorP!$B$1:$B$6230,0))))</f>
        <v/>
      </c>
      <c r="U1707" s="241"/>
      <c r="V1707" s="275" t="e">
        <f>IF(C1707="",NA(),MATCH($B1707&amp;$C1707,'Smelter Look-up'!$J:$J,0))</f>
        <v>#N/A</v>
      </c>
      <c r="W1707" s="276"/>
      <c r="X1707" s="276">
        <f t="shared" ca="1" si="91"/>
        <v>0</v>
      </c>
      <c r="Y1707" s="276"/>
      <c r="Z1707" s="276"/>
      <c r="AB1707" s="278" t="str">
        <f t="shared" si="9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90"/>
        <v/>
      </c>
      <c r="T1708" s="225" t="str">
        <f ca="1">IF(B1708="","",IF(ISERROR(MATCH($J1708,SorP!$B$1:$B$6230,0)),"",INDIRECT("'SorP'!$A$"&amp;MATCH($J1708,SorP!$B$1:$B$6230,0))))</f>
        <v/>
      </c>
      <c r="U1708" s="241"/>
      <c r="V1708" s="275" t="e">
        <f>IF(C1708="",NA(),MATCH($B1708&amp;$C1708,'Smelter Look-up'!$J:$J,0))</f>
        <v>#N/A</v>
      </c>
      <c r="W1708" s="276"/>
      <c r="X1708" s="276">
        <f t="shared" ca="1" si="91"/>
        <v>0</v>
      </c>
      <c r="Y1708" s="276"/>
      <c r="Z1708" s="276"/>
      <c r="AB1708" s="278" t="str">
        <f t="shared" si="9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90"/>
        <v/>
      </c>
      <c r="T1709" s="225" t="str">
        <f ca="1">IF(B1709="","",IF(ISERROR(MATCH($J1709,SorP!$B$1:$B$6230,0)),"",INDIRECT("'SorP'!$A$"&amp;MATCH($J1709,SorP!$B$1:$B$6230,0))))</f>
        <v/>
      </c>
      <c r="U1709" s="241"/>
      <c r="V1709" s="275" t="e">
        <f>IF(C1709="",NA(),MATCH($B1709&amp;$C1709,'Smelter Look-up'!$J:$J,0))</f>
        <v>#N/A</v>
      </c>
      <c r="W1709" s="276"/>
      <c r="X1709" s="276">
        <f t="shared" ca="1" si="91"/>
        <v>0</v>
      </c>
      <c r="Y1709" s="276"/>
      <c r="Z1709" s="276"/>
      <c r="AB1709" s="278" t="str">
        <f t="shared" si="9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90"/>
        <v/>
      </c>
      <c r="T1710" s="225" t="str">
        <f ca="1">IF(B1710="","",IF(ISERROR(MATCH($J1710,SorP!$B$1:$B$6230,0)),"",INDIRECT("'SorP'!$A$"&amp;MATCH($J1710,SorP!$B$1:$B$6230,0))))</f>
        <v/>
      </c>
      <c r="U1710" s="241"/>
      <c r="V1710" s="275" t="e">
        <f>IF(C1710="",NA(),MATCH($B1710&amp;$C1710,'Smelter Look-up'!$J:$J,0))</f>
        <v>#N/A</v>
      </c>
      <c r="W1710" s="276"/>
      <c r="X1710" s="276">
        <f t="shared" ca="1" si="91"/>
        <v>0</v>
      </c>
      <c r="Y1710" s="276"/>
      <c r="Z1710" s="276"/>
      <c r="AB1710" s="278" t="str">
        <f t="shared" si="9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90"/>
        <v/>
      </c>
      <c r="T1711" s="225" t="str">
        <f ca="1">IF(B1711="","",IF(ISERROR(MATCH($J1711,SorP!$B$1:$B$6230,0)),"",INDIRECT("'SorP'!$A$"&amp;MATCH($J1711,SorP!$B$1:$B$6230,0))))</f>
        <v/>
      </c>
      <c r="U1711" s="241"/>
      <c r="V1711" s="275" t="e">
        <f>IF(C1711="",NA(),MATCH($B1711&amp;$C1711,'Smelter Look-up'!$J:$J,0))</f>
        <v>#N/A</v>
      </c>
      <c r="W1711" s="276"/>
      <c r="X1711" s="276">
        <f t="shared" ca="1" si="91"/>
        <v>0</v>
      </c>
      <c r="Y1711" s="276"/>
      <c r="Z1711" s="276"/>
      <c r="AB1711" s="278" t="str">
        <f t="shared" si="9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90"/>
        <v/>
      </c>
      <c r="T1712" s="225" t="str">
        <f ca="1">IF(B1712="","",IF(ISERROR(MATCH($J1712,SorP!$B$1:$B$6230,0)),"",INDIRECT("'SorP'!$A$"&amp;MATCH($J1712,SorP!$B$1:$B$6230,0))))</f>
        <v/>
      </c>
      <c r="U1712" s="241"/>
      <c r="V1712" s="275" t="e">
        <f>IF(C1712="",NA(),MATCH($B1712&amp;$C1712,'Smelter Look-up'!$J:$J,0))</f>
        <v>#N/A</v>
      </c>
      <c r="W1712" s="276"/>
      <c r="X1712" s="276">
        <f t="shared" ca="1" si="91"/>
        <v>0</v>
      </c>
      <c r="Y1712" s="276"/>
      <c r="Z1712" s="276"/>
      <c r="AB1712" s="278" t="str">
        <f t="shared" si="9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90"/>
        <v/>
      </c>
      <c r="T1713" s="225" t="str">
        <f ca="1">IF(B1713="","",IF(ISERROR(MATCH($J1713,SorP!$B$1:$B$6230,0)),"",INDIRECT("'SorP'!$A$"&amp;MATCH($J1713,SorP!$B$1:$B$6230,0))))</f>
        <v/>
      </c>
      <c r="U1713" s="241"/>
      <c r="V1713" s="275" t="e">
        <f>IF(C1713="",NA(),MATCH($B1713&amp;$C1713,'Smelter Look-up'!$J:$J,0))</f>
        <v>#N/A</v>
      </c>
      <c r="W1713" s="276"/>
      <c r="X1713" s="276">
        <f t="shared" ca="1" si="91"/>
        <v>0</v>
      </c>
      <c r="Y1713" s="276"/>
      <c r="Z1713" s="276"/>
      <c r="AB1713" s="278" t="str">
        <f t="shared" si="9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90"/>
        <v/>
      </c>
      <c r="T1714" s="225" t="str">
        <f ca="1">IF(B1714="","",IF(ISERROR(MATCH($J1714,SorP!$B$1:$B$6230,0)),"",INDIRECT("'SorP'!$A$"&amp;MATCH($J1714,SorP!$B$1:$B$6230,0))))</f>
        <v/>
      </c>
      <c r="U1714" s="241"/>
      <c r="V1714" s="275" t="e">
        <f>IF(C1714="",NA(),MATCH($B1714&amp;$C1714,'Smelter Look-up'!$J:$J,0))</f>
        <v>#N/A</v>
      </c>
      <c r="W1714" s="276"/>
      <c r="X1714" s="276">
        <f t="shared" ca="1" si="91"/>
        <v>0</v>
      </c>
      <c r="Y1714" s="276"/>
      <c r="Z1714" s="276"/>
      <c r="AB1714" s="278" t="str">
        <f t="shared" si="9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90"/>
        <v/>
      </c>
      <c r="T1715" s="225" t="str">
        <f ca="1">IF(B1715="","",IF(ISERROR(MATCH($J1715,SorP!$B$1:$B$6230,0)),"",INDIRECT("'SorP'!$A$"&amp;MATCH($J1715,SorP!$B$1:$B$6230,0))))</f>
        <v/>
      </c>
      <c r="U1715" s="241"/>
      <c r="V1715" s="275" t="e">
        <f>IF(C1715="",NA(),MATCH($B1715&amp;$C1715,'Smelter Look-up'!$J:$J,0))</f>
        <v>#N/A</v>
      </c>
      <c r="W1715" s="276"/>
      <c r="X1715" s="276">
        <f t="shared" ca="1" si="91"/>
        <v>0</v>
      </c>
      <c r="Y1715" s="276"/>
      <c r="Z1715" s="276"/>
      <c r="AB1715" s="278" t="str">
        <f t="shared" si="9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90"/>
        <v/>
      </c>
      <c r="T1716" s="225" t="str">
        <f ca="1">IF(B1716="","",IF(ISERROR(MATCH($J1716,SorP!$B$1:$B$6230,0)),"",INDIRECT("'SorP'!$A$"&amp;MATCH($J1716,SorP!$B$1:$B$6230,0))))</f>
        <v/>
      </c>
      <c r="U1716" s="241"/>
      <c r="V1716" s="275" t="e">
        <f>IF(C1716="",NA(),MATCH($B1716&amp;$C1716,'Smelter Look-up'!$J:$J,0))</f>
        <v>#N/A</v>
      </c>
      <c r="W1716" s="276"/>
      <c r="X1716" s="276">
        <f t="shared" ca="1" si="91"/>
        <v>0</v>
      </c>
      <c r="Y1716" s="276"/>
      <c r="Z1716" s="276"/>
      <c r="AB1716" s="278" t="str">
        <f t="shared" si="9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90"/>
        <v/>
      </c>
      <c r="T1717" s="225" t="str">
        <f ca="1">IF(B1717="","",IF(ISERROR(MATCH($J1717,SorP!$B$1:$B$6230,0)),"",INDIRECT("'SorP'!$A$"&amp;MATCH($J1717,SorP!$B$1:$B$6230,0))))</f>
        <v/>
      </c>
      <c r="U1717" s="241"/>
      <c r="V1717" s="275" t="e">
        <f>IF(C1717="",NA(),MATCH($B1717&amp;$C1717,'Smelter Look-up'!$J:$J,0))</f>
        <v>#N/A</v>
      </c>
      <c r="W1717" s="276"/>
      <c r="X1717" s="276">
        <f t="shared" ca="1" si="91"/>
        <v>0</v>
      </c>
      <c r="Y1717" s="276"/>
      <c r="Z1717" s="276"/>
      <c r="AB1717" s="278" t="str">
        <f t="shared" si="9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90"/>
        <v/>
      </c>
      <c r="T1718" s="225" t="str">
        <f ca="1">IF(B1718="","",IF(ISERROR(MATCH($J1718,SorP!$B$1:$B$6230,0)),"",INDIRECT("'SorP'!$A$"&amp;MATCH($J1718,SorP!$B$1:$B$6230,0))))</f>
        <v/>
      </c>
      <c r="U1718" s="241"/>
      <c r="V1718" s="275" t="e">
        <f>IF(C1718="",NA(),MATCH($B1718&amp;$C1718,'Smelter Look-up'!$J:$J,0))</f>
        <v>#N/A</v>
      </c>
      <c r="W1718" s="276"/>
      <c r="X1718" s="276">
        <f t="shared" ca="1" si="91"/>
        <v>0</v>
      </c>
      <c r="Y1718" s="276"/>
      <c r="Z1718" s="276"/>
      <c r="AB1718" s="278" t="str">
        <f t="shared" si="9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90"/>
        <v/>
      </c>
      <c r="T1719" s="225" t="str">
        <f ca="1">IF(B1719="","",IF(ISERROR(MATCH($J1719,SorP!$B$1:$B$6230,0)),"",INDIRECT("'SorP'!$A$"&amp;MATCH($J1719,SorP!$B$1:$B$6230,0))))</f>
        <v/>
      </c>
      <c r="U1719" s="241"/>
      <c r="V1719" s="275" t="e">
        <f>IF(C1719="",NA(),MATCH($B1719&amp;$C1719,'Smelter Look-up'!$J:$J,0))</f>
        <v>#N/A</v>
      </c>
      <c r="W1719" s="276"/>
      <c r="X1719" s="276">
        <f t="shared" ca="1" si="91"/>
        <v>0</v>
      </c>
      <c r="Y1719" s="276"/>
      <c r="Z1719" s="276"/>
      <c r="AB1719" s="278" t="str">
        <f t="shared" si="9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90"/>
        <v/>
      </c>
      <c r="T1720" s="225" t="str">
        <f ca="1">IF(B1720="","",IF(ISERROR(MATCH($J1720,SorP!$B$1:$B$6230,0)),"",INDIRECT("'SorP'!$A$"&amp;MATCH($J1720,SorP!$B$1:$B$6230,0))))</f>
        <v/>
      </c>
      <c r="U1720" s="241"/>
      <c r="V1720" s="275" t="e">
        <f>IF(C1720="",NA(),MATCH($B1720&amp;$C1720,'Smelter Look-up'!$J:$J,0))</f>
        <v>#N/A</v>
      </c>
      <c r="W1720" s="276"/>
      <c r="X1720" s="276">
        <f t="shared" ca="1" si="91"/>
        <v>0</v>
      </c>
      <c r="Y1720" s="276"/>
      <c r="Z1720" s="276"/>
      <c r="AB1720" s="278" t="str">
        <f t="shared" si="9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90"/>
        <v/>
      </c>
      <c r="T1721" s="225" t="str">
        <f ca="1">IF(B1721="","",IF(ISERROR(MATCH($J1721,SorP!$B$1:$B$6230,0)),"",INDIRECT("'SorP'!$A$"&amp;MATCH($J1721,SorP!$B$1:$B$6230,0))))</f>
        <v/>
      </c>
      <c r="U1721" s="241"/>
      <c r="V1721" s="275" t="e">
        <f>IF(C1721="",NA(),MATCH($B1721&amp;$C1721,'Smelter Look-up'!$J:$J,0))</f>
        <v>#N/A</v>
      </c>
      <c r="W1721" s="276"/>
      <c r="X1721" s="276">
        <f t="shared" ca="1" si="91"/>
        <v>0</v>
      </c>
      <c r="Y1721" s="276"/>
      <c r="Z1721" s="276"/>
      <c r="AB1721" s="278" t="str">
        <f t="shared" si="9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90"/>
        <v/>
      </c>
      <c r="T1722" s="225" t="str">
        <f ca="1">IF(B1722="","",IF(ISERROR(MATCH($J1722,SorP!$B$1:$B$6230,0)),"",INDIRECT("'SorP'!$A$"&amp;MATCH($J1722,SorP!$B$1:$B$6230,0))))</f>
        <v/>
      </c>
      <c r="U1722" s="241"/>
      <c r="V1722" s="275" t="e">
        <f>IF(C1722="",NA(),MATCH($B1722&amp;$C1722,'Smelter Look-up'!$J:$J,0))</f>
        <v>#N/A</v>
      </c>
      <c r="W1722" s="276"/>
      <c r="X1722" s="276">
        <f t="shared" ca="1" si="91"/>
        <v>0</v>
      </c>
      <c r="Y1722" s="276"/>
      <c r="Z1722" s="276"/>
      <c r="AB1722" s="278" t="str">
        <f t="shared" si="9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9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94">IF(AND(C1723="Smelter not listed",OR(LEN(D1723)=0,LEN(E1723)=0)),1,0)</f>
        <v>0</v>
      </c>
      <c r="Y1723" s="276"/>
      <c r="Z1723" s="276"/>
      <c r="AB1723" s="278" t="str">
        <f t="shared" ref="AB1723" si="9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9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97">IF(AND(C1724="Smelter not listed",OR(LEN(D1724)=0,LEN(E1724)=0)),1,0)</f>
        <v>0</v>
      </c>
      <c r="Y1724" s="276"/>
      <c r="Z1724" s="276"/>
      <c r="AB1724" s="278" t="str">
        <f t="shared" ref="AB1724:AB1755" si="9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96"/>
        <v/>
      </c>
      <c r="T1725" s="225" t="str">
        <f ca="1">IF(B1725="","",IF(ISERROR(MATCH($J1725,SorP!$B$1:$B$6230,0)),"",INDIRECT("'SorP'!$A$"&amp;MATCH($J1725,SorP!$B$1:$B$6230,0))))</f>
        <v/>
      </c>
      <c r="U1725" s="241"/>
      <c r="V1725" s="275" t="e">
        <f>IF(C1725="",NA(),MATCH($B1725&amp;$C1725,'Smelter Look-up'!$J:$J,0))</f>
        <v>#N/A</v>
      </c>
      <c r="W1725" s="276"/>
      <c r="X1725" s="276">
        <f t="shared" ca="1" si="97"/>
        <v>0</v>
      </c>
      <c r="Y1725" s="276"/>
      <c r="Z1725" s="276"/>
      <c r="AB1725" s="278" t="str">
        <f t="shared" si="9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96"/>
        <v/>
      </c>
      <c r="T1726" s="225" t="str">
        <f ca="1">IF(B1726="","",IF(ISERROR(MATCH($J1726,SorP!$B$1:$B$6230,0)),"",INDIRECT("'SorP'!$A$"&amp;MATCH($J1726,SorP!$B$1:$B$6230,0))))</f>
        <v/>
      </c>
      <c r="U1726" s="241"/>
      <c r="V1726" s="275" t="e">
        <f>IF(C1726="",NA(),MATCH($B1726&amp;$C1726,'Smelter Look-up'!$J:$J,0))</f>
        <v>#N/A</v>
      </c>
      <c r="W1726" s="276"/>
      <c r="X1726" s="276">
        <f t="shared" ca="1" si="97"/>
        <v>0</v>
      </c>
      <c r="Y1726" s="276"/>
      <c r="Z1726" s="276"/>
      <c r="AB1726" s="278" t="str">
        <f t="shared" si="9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96"/>
        <v/>
      </c>
      <c r="T1727" s="225" t="str">
        <f ca="1">IF(B1727="","",IF(ISERROR(MATCH($J1727,SorP!$B$1:$B$6230,0)),"",INDIRECT("'SorP'!$A$"&amp;MATCH($J1727,SorP!$B$1:$B$6230,0))))</f>
        <v/>
      </c>
      <c r="U1727" s="241"/>
      <c r="V1727" s="275" t="e">
        <f>IF(C1727="",NA(),MATCH($B1727&amp;$C1727,'Smelter Look-up'!$J:$J,0))</f>
        <v>#N/A</v>
      </c>
      <c r="W1727" s="276"/>
      <c r="X1727" s="276">
        <f t="shared" ca="1" si="97"/>
        <v>0</v>
      </c>
      <c r="Y1727" s="276"/>
      <c r="Z1727" s="276"/>
      <c r="AB1727" s="278" t="str">
        <f t="shared" si="9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96"/>
        <v/>
      </c>
      <c r="T1728" s="225" t="str">
        <f ca="1">IF(B1728="","",IF(ISERROR(MATCH($J1728,SorP!$B$1:$B$6230,0)),"",INDIRECT("'SorP'!$A$"&amp;MATCH($J1728,SorP!$B$1:$B$6230,0))))</f>
        <v/>
      </c>
      <c r="U1728" s="241"/>
      <c r="V1728" s="275" t="e">
        <f>IF(C1728="",NA(),MATCH($B1728&amp;$C1728,'Smelter Look-up'!$J:$J,0))</f>
        <v>#N/A</v>
      </c>
      <c r="W1728" s="276"/>
      <c r="X1728" s="276">
        <f t="shared" ca="1" si="97"/>
        <v>0</v>
      </c>
      <c r="Y1728" s="276"/>
      <c r="Z1728" s="276"/>
      <c r="AB1728" s="278" t="str">
        <f t="shared" si="9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96"/>
        <v/>
      </c>
      <c r="T1729" s="225" t="str">
        <f ca="1">IF(B1729="","",IF(ISERROR(MATCH($J1729,SorP!$B$1:$B$6230,0)),"",INDIRECT("'SorP'!$A$"&amp;MATCH($J1729,SorP!$B$1:$B$6230,0))))</f>
        <v/>
      </c>
      <c r="U1729" s="241"/>
      <c r="V1729" s="275" t="e">
        <f>IF(C1729="",NA(),MATCH($B1729&amp;$C1729,'Smelter Look-up'!$J:$J,0))</f>
        <v>#N/A</v>
      </c>
      <c r="W1729" s="276"/>
      <c r="X1729" s="276">
        <f t="shared" ca="1" si="97"/>
        <v>0</v>
      </c>
      <c r="Y1729" s="276"/>
      <c r="Z1729" s="276"/>
      <c r="AB1729" s="278" t="str">
        <f t="shared" si="9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96"/>
        <v/>
      </c>
      <c r="T1730" s="225" t="str">
        <f ca="1">IF(B1730="","",IF(ISERROR(MATCH($J1730,SorP!$B$1:$B$6230,0)),"",INDIRECT("'SorP'!$A$"&amp;MATCH($J1730,SorP!$B$1:$B$6230,0))))</f>
        <v/>
      </c>
      <c r="U1730" s="241"/>
      <c r="V1730" s="275" t="e">
        <f>IF(C1730="",NA(),MATCH($B1730&amp;$C1730,'Smelter Look-up'!$J:$J,0))</f>
        <v>#N/A</v>
      </c>
      <c r="W1730" s="276"/>
      <c r="X1730" s="276">
        <f t="shared" ca="1" si="97"/>
        <v>0</v>
      </c>
      <c r="Y1730" s="276"/>
      <c r="Z1730" s="276"/>
      <c r="AB1730" s="278" t="str">
        <f t="shared" si="9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96"/>
        <v/>
      </c>
      <c r="T1731" s="225" t="str">
        <f ca="1">IF(B1731="","",IF(ISERROR(MATCH($J1731,SorP!$B$1:$B$6230,0)),"",INDIRECT("'SorP'!$A$"&amp;MATCH($J1731,SorP!$B$1:$B$6230,0))))</f>
        <v/>
      </c>
      <c r="U1731" s="241"/>
      <c r="V1731" s="275" t="e">
        <f>IF(C1731="",NA(),MATCH($B1731&amp;$C1731,'Smelter Look-up'!$J:$J,0))</f>
        <v>#N/A</v>
      </c>
      <c r="W1731" s="276"/>
      <c r="X1731" s="276">
        <f t="shared" ca="1" si="97"/>
        <v>0</v>
      </c>
      <c r="Y1731" s="276"/>
      <c r="Z1731" s="276"/>
      <c r="AB1731" s="278" t="str">
        <f t="shared" si="9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96"/>
        <v/>
      </c>
      <c r="T1732" s="225" t="str">
        <f ca="1">IF(B1732="","",IF(ISERROR(MATCH($J1732,SorP!$B$1:$B$6230,0)),"",INDIRECT("'SorP'!$A$"&amp;MATCH($J1732,SorP!$B$1:$B$6230,0))))</f>
        <v/>
      </c>
      <c r="U1732" s="241"/>
      <c r="V1732" s="275" t="e">
        <f>IF(C1732="",NA(),MATCH($B1732&amp;$C1732,'Smelter Look-up'!$J:$J,0))</f>
        <v>#N/A</v>
      </c>
      <c r="W1732" s="276"/>
      <c r="X1732" s="276">
        <f t="shared" ca="1" si="97"/>
        <v>0</v>
      </c>
      <c r="Y1732" s="276"/>
      <c r="Z1732" s="276"/>
      <c r="AB1732" s="278" t="str">
        <f t="shared" si="9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96"/>
        <v/>
      </c>
      <c r="T1733" s="225" t="str">
        <f ca="1">IF(B1733="","",IF(ISERROR(MATCH($J1733,SorP!$B$1:$B$6230,0)),"",INDIRECT("'SorP'!$A$"&amp;MATCH($J1733,SorP!$B$1:$B$6230,0))))</f>
        <v/>
      </c>
      <c r="U1733" s="241"/>
      <c r="V1733" s="275" t="e">
        <f>IF(C1733="",NA(),MATCH($B1733&amp;$C1733,'Smelter Look-up'!$J:$J,0))</f>
        <v>#N/A</v>
      </c>
      <c r="W1733" s="276"/>
      <c r="X1733" s="276">
        <f t="shared" ca="1" si="97"/>
        <v>0</v>
      </c>
      <c r="Y1733" s="276"/>
      <c r="Z1733" s="276"/>
      <c r="AB1733" s="278" t="str">
        <f t="shared" si="9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96"/>
        <v/>
      </c>
      <c r="T1734" s="225" t="str">
        <f ca="1">IF(B1734="","",IF(ISERROR(MATCH($J1734,SorP!$B$1:$B$6230,0)),"",INDIRECT("'SorP'!$A$"&amp;MATCH($J1734,SorP!$B$1:$B$6230,0))))</f>
        <v/>
      </c>
      <c r="U1734" s="241"/>
      <c r="V1734" s="275" t="e">
        <f>IF(C1734="",NA(),MATCH($B1734&amp;$C1734,'Smelter Look-up'!$J:$J,0))</f>
        <v>#N/A</v>
      </c>
      <c r="W1734" s="276"/>
      <c r="X1734" s="276">
        <f t="shared" ca="1" si="97"/>
        <v>0</v>
      </c>
      <c r="Y1734" s="276"/>
      <c r="Z1734" s="276"/>
      <c r="AB1734" s="278" t="str">
        <f t="shared" si="9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96"/>
        <v/>
      </c>
      <c r="T1735" s="225" t="str">
        <f ca="1">IF(B1735="","",IF(ISERROR(MATCH($J1735,SorP!$B$1:$B$6230,0)),"",INDIRECT("'SorP'!$A$"&amp;MATCH($J1735,SorP!$B$1:$B$6230,0))))</f>
        <v/>
      </c>
      <c r="U1735" s="241"/>
      <c r="V1735" s="275" t="e">
        <f>IF(C1735="",NA(),MATCH($B1735&amp;$C1735,'Smelter Look-up'!$J:$J,0))</f>
        <v>#N/A</v>
      </c>
      <c r="W1735" s="276"/>
      <c r="X1735" s="276">
        <f t="shared" ca="1" si="97"/>
        <v>0</v>
      </c>
      <c r="Y1735" s="276"/>
      <c r="Z1735" s="276"/>
      <c r="AB1735" s="278" t="str">
        <f t="shared" si="9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96"/>
        <v/>
      </c>
      <c r="T1736" s="225" t="str">
        <f ca="1">IF(B1736="","",IF(ISERROR(MATCH($J1736,SorP!$B$1:$B$6230,0)),"",INDIRECT("'SorP'!$A$"&amp;MATCH($J1736,SorP!$B$1:$B$6230,0))))</f>
        <v/>
      </c>
      <c r="U1736" s="241"/>
      <c r="V1736" s="275" t="e">
        <f>IF(C1736="",NA(),MATCH($B1736&amp;$C1736,'Smelter Look-up'!$J:$J,0))</f>
        <v>#N/A</v>
      </c>
      <c r="W1736" s="276"/>
      <c r="X1736" s="276">
        <f t="shared" ca="1" si="97"/>
        <v>0</v>
      </c>
      <c r="Y1736" s="276"/>
      <c r="Z1736" s="276"/>
      <c r="AB1736" s="278" t="str">
        <f t="shared" si="9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96"/>
        <v/>
      </c>
      <c r="T1737" s="225" t="str">
        <f ca="1">IF(B1737="","",IF(ISERROR(MATCH($J1737,SorP!$B$1:$B$6230,0)),"",INDIRECT("'SorP'!$A$"&amp;MATCH($J1737,SorP!$B$1:$B$6230,0))))</f>
        <v/>
      </c>
      <c r="U1737" s="241"/>
      <c r="V1737" s="275" t="e">
        <f>IF(C1737="",NA(),MATCH($B1737&amp;$C1737,'Smelter Look-up'!$J:$J,0))</f>
        <v>#N/A</v>
      </c>
      <c r="W1737" s="276"/>
      <c r="X1737" s="276">
        <f t="shared" ca="1" si="97"/>
        <v>0</v>
      </c>
      <c r="Y1737" s="276"/>
      <c r="Z1737" s="276"/>
      <c r="AB1737" s="278" t="str">
        <f t="shared" si="9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96"/>
        <v/>
      </c>
      <c r="T1738" s="225" t="str">
        <f ca="1">IF(B1738="","",IF(ISERROR(MATCH($J1738,SorP!$B$1:$B$6230,0)),"",INDIRECT("'SorP'!$A$"&amp;MATCH($J1738,SorP!$B$1:$B$6230,0))))</f>
        <v/>
      </c>
      <c r="U1738" s="241"/>
      <c r="V1738" s="275" t="e">
        <f>IF(C1738="",NA(),MATCH($B1738&amp;$C1738,'Smelter Look-up'!$J:$J,0))</f>
        <v>#N/A</v>
      </c>
      <c r="W1738" s="276"/>
      <c r="X1738" s="276">
        <f t="shared" ca="1" si="97"/>
        <v>0</v>
      </c>
      <c r="Y1738" s="276"/>
      <c r="Z1738" s="276"/>
      <c r="AB1738" s="278" t="str">
        <f t="shared" si="9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96"/>
        <v/>
      </c>
      <c r="T1739" s="225" t="str">
        <f ca="1">IF(B1739="","",IF(ISERROR(MATCH($J1739,SorP!$B$1:$B$6230,0)),"",INDIRECT("'SorP'!$A$"&amp;MATCH($J1739,SorP!$B$1:$B$6230,0))))</f>
        <v/>
      </c>
      <c r="U1739" s="241"/>
      <c r="V1739" s="275" t="e">
        <f>IF(C1739="",NA(),MATCH($B1739&amp;$C1739,'Smelter Look-up'!$J:$J,0))</f>
        <v>#N/A</v>
      </c>
      <c r="W1739" s="276"/>
      <c r="X1739" s="276">
        <f t="shared" ca="1" si="97"/>
        <v>0</v>
      </c>
      <c r="Y1739" s="276"/>
      <c r="Z1739" s="276"/>
      <c r="AB1739" s="278" t="str">
        <f t="shared" si="9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96"/>
        <v/>
      </c>
      <c r="T1740" s="225" t="str">
        <f ca="1">IF(B1740="","",IF(ISERROR(MATCH($J1740,SorP!$B$1:$B$6230,0)),"",INDIRECT("'SorP'!$A$"&amp;MATCH($J1740,SorP!$B$1:$B$6230,0))))</f>
        <v/>
      </c>
      <c r="U1740" s="241"/>
      <c r="V1740" s="275" t="e">
        <f>IF(C1740="",NA(),MATCH($B1740&amp;$C1740,'Smelter Look-up'!$J:$J,0))</f>
        <v>#N/A</v>
      </c>
      <c r="W1740" s="276"/>
      <c r="X1740" s="276">
        <f t="shared" ca="1" si="97"/>
        <v>0</v>
      </c>
      <c r="Y1740" s="276"/>
      <c r="Z1740" s="276"/>
      <c r="AB1740" s="278" t="str">
        <f t="shared" si="9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96"/>
        <v/>
      </c>
      <c r="T1741" s="225" t="str">
        <f ca="1">IF(B1741="","",IF(ISERROR(MATCH($J1741,SorP!$B$1:$B$6230,0)),"",INDIRECT("'SorP'!$A$"&amp;MATCH($J1741,SorP!$B$1:$B$6230,0))))</f>
        <v/>
      </c>
      <c r="U1741" s="241"/>
      <c r="V1741" s="275" t="e">
        <f>IF(C1741="",NA(),MATCH($B1741&amp;$C1741,'Smelter Look-up'!$J:$J,0))</f>
        <v>#N/A</v>
      </c>
      <c r="W1741" s="276"/>
      <c r="X1741" s="276">
        <f t="shared" ca="1" si="97"/>
        <v>0</v>
      </c>
      <c r="Y1741" s="276"/>
      <c r="Z1741" s="276"/>
      <c r="AB1741" s="278" t="str">
        <f t="shared" si="9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96"/>
        <v/>
      </c>
      <c r="T1742" s="225" t="str">
        <f ca="1">IF(B1742="","",IF(ISERROR(MATCH($J1742,SorP!$B$1:$B$6230,0)),"",INDIRECT("'SorP'!$A$"&amp;MATCH($J1742,SorP!$B$1:$B$6230,0))))</f>
        <v/>
      </c>
      <c r="U1742" s="241"/>
      <c r="V1742" s="275" t="e">
        <f>IF(C1742="",NA(),MATCH($B1742&amp;$C1742,'Smelter Look-up'!$J:$J,0))</f>
        <v>#N/A</v>
      </c>
      <c r="W1742" s="276"/>
      <c r="X1742" s="276">
        <f t="shared" ca="1" si="97"/>
        <v>0</v>
      </c>
      <c r="Y1742" s="276"/>
      <c r="Z1742" s="276"/>
      <c r="AB1742" s="278" t="str">
        <f t="shared" si="9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96"/>
        <v/>
      </c>
      <c r="T1743" s="225" t="str">
        <f ca="1">IF(B1743="","",IF(ISERROR(MATCH($J1743,SorP!$B$1:$B$6230,0)),"",INDIRECT("'SorP'!$A$"&amp;MATCH($J1743,SorP!$B$1:$B$6230,0))))</f>
        <v/>
      </c>
      <c r="U1743" s="241"/>
      <c r="V1743" s="275" t="e">
        <f>IF(C1743="",NA(),MATCH($B1743&amp;$C1743,'Smelter Look-up'!$J:$J,0))</f>
        <v>#N/A</v>
      </c>
      <c r="W1743" s="276"/>
      <c r="X1743" s="276">
        <f t="shared" ca="1" si="97"/>
        <v>0</v>
      </c>
      <c r="Y1743" s="276"/>
      <c r="Z1743" s="276"/>
      <c r="AB1743" s="278" t="str">
        <f t="shared" si="9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96"/>
        <v/>
      </c>
      <c r="T1744" s="225" t="str">
        <f ca="1">IF(B1744="","",IF(ISERROR(MATCH($J1744,SorP!$B$1:$B$6230,0)),"",INDIRECT("'SorP'!$A$"&amp;MATCH($J1744,SorP!$B$1:$B$6230,0))))</f>
        <v/>
      </c>
      <c r="U1744" s="241"/>
      <c r="V1744" s="275" t="e">
        <f>IF(C1744="",NA(),MATCH($B1744&amp;$C1744,'Smelter Look-up'!$J:$J,0))</f>
        <v>#N/A</v>
      </c>
      <c r="W1744" s="276"/>
      <c r="X1744" s="276">
        <f t="shared" ca="1" si="97"/>
        <v>0</v>
      </c>
      <c r="Y1744" s="276"/>
      <c r="Z1744" s="276"/>
      <c r="AB1744" s="278" t="str">
        <f t="shared" si="9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96"/>
        <v/>
      </c>
      <c r="T1745" s="225" t="str">
        <f ca="1">IF(B1745="","",IF(ISERROR(MATCH($J1745,SorP!$B$1:$B$6230,0)),"",INDIRECT("'SorP'!$A$"&amp;MATCH($J1745,SorP!$B$1:$B$6230,0))))</f>
        <v/>
      </c>
      <c r="U1745" s="241"/>
      <c r="V1745" s="275" t="e">
        <f>IF(C1745="",NA(),MATCH($B1745&amp;$C1745,'Smelter Look-up'!$J:$J,0))</f>
        <v>#N/A</v>
      </c>
      <c r="W1745" s="276"/>
      <c r="X1745" s="276">
        <f t="shared" ca="1" si="97"/>
        <v>0</v>
      </c>
      <c r="Y1745" s="276"/>
      <c r="Z1745" s="276"/>
      <c r="AB1745" s="278" t="str">
        <f t="shared" si="9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96"/>
        <v/>
      </c>
      <c r="T1746" s="225" t="str">
        <f ca="1">IF(B1746="","",IF(ISERROR(MATCH($J1746,SorP!$B$1:$B$6230,0)),"",INDIRECT("'SorP'!$A$"&amp;MATCH($J1746,SorP!$B$1:$B$6230,0))))</f>
        <v/>
      </c>
      <c r="U1746" s="241"/>
      <c r="V1746" s="275" t="e">
        <f>IF(C1746="",NA(),MATCH($B1746&amp;$C1746,'Smelter Look-up'!$J:$J,0))</f>
        <v>#N/A</v>
      </c>
      <c r="W1746" s="276"/>
      <c r="X1746" s="276">
        <f t="shared" ca="1" si="97"/>
        <v>0</v>
      </c>
      <c r="Y1746" s="276"/>
      <c r="Z1746" s="276"/>
      <c r="AB1746" s="278" t="str">
        <f t="shared" si="9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96"/>
        <v/>
      </c>
      <c r="T1747" s="225" t="str">
        <f ca="1">IF(B1747="","",IF(ISERROR(MATCH($J1747,SorP!$B$1:$B$6230,0)),"",INDIRECT("'SorP'!$A$"&amp;MATCH($J1747,SorP!$B$1:$B$6230,0))))</f>
        <v/>
      </c>
      <c r="U1747" s="241"/>
      <c r="V1747" s="275" t="e">
        <f>IF(C1747="",NA(),MATCH($B1747&amp;$C1747,'Smelter Look-up'!$J:$J,0))</f>
        <v>#N/A</v>
      </c>
      <c r="W1747" s="276"/>
      <c r="X1747" s="276">
        <f t="shared" ca="1" si="97"/>
        <v>0</v>
      </c>
      <c r="Y1747" s="276"/>
      <c r="Z1747" s="276"/>
      <c r="AB1747" s="278" t="str">
        <f t="shared" si="9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96"/>
        <v/>
      </c>
      <c r="T1748" s="225" t="str">
        <f ca="1">IF(B1748="","",IF(ISERROR(MATCH($J1748,SorP!$B$1:$B$6230,0)),"",INDIRECT("'SorP'!$A$"&amp;MATCH($J1748,SorP!$B$1:$B$6230,0))))</f>
        <v/>
      </c>
      <c r="U1748" s="241"/>
      <c r="V1748" s="275" t="e">
        <f>IF(C1748="",NA(),MATCH($B1748&amp;$C1748,'Smelter Look-up'!$J:$J,0))</f>
        <v>#N/A</v>
      </c>
      <c r="W1748" s="276"/>
      <c r="X1748" s="276">
        <f t="shared" ca="1" si="97"/>
        <v>0</v>
      </c>
      <c r="Y1748" s="276"/>
      <c r="Z1748" s="276"/>
      <c r="AB1748" s="278" t="str">
        <f t="shared" si="9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96"/>
        <v/>
      </c>
      <c r="T1749" s="225" t="str">
        <f ca="1">IF(B1749="","",IF(ISERROR(MATCH($J1749,SorP!$B$1:$B$6230,0)),"",INDIRECT("'SorP'!$A$"&amp;MATCH($J1749,SorP!$B$1:$B$6230,0))))</f>
        <v/>
      </c>
      <c r="U1749" s="241"/>
      <c r="V1749" s="275" t="e">
        <f>IF(C1749="",NA(),MATCH($B1749&amp;$C1749,'Smelter Look-up'!$J:$J,0))</f>
        <v>#N/A</v>
      </c>
      <c r="W1749" s="276"/>
      <c r="X1749" s="276">
        <f t="shared" ca="1" si="97"/>
        <v>0</v>
      </c>
      <c r="Y1749" s="276"/>
      <c r="Z1749" s="276"/>
      <c r="AB1749" s="278" t="str">
        <f t="shared" si="9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96"/>
        <v/>
      </c>
      <c r="T1750" s="225" t="str">
        <f ca="1">IF(B1750="","",IF(ISERROR(MATCH($J1750,SorP!$B$1:$B$6230,0)),"",INDIRECT("'SorP'!$A$"&amp;MATCH($J1750,SorP!$B$1:$B$6230,0))))</f>
        <v/>
      </c>
      <c r="U1750" s="241"/>
      <c r="V1750" s="275" t="e">
        <f>IF(C1750="",NA(),MATCH($B1750&amp;$C1750,'Smelter Look-up'!$J:$J,0))</f>
        <v>#N/A</v>
      </c>
      <c r="W1750" s="276"/>
      <c r="X1750" s="276">
        <f t="shared" ca="1" si="97"/>
        <v>0</v>
      </c>
      <c r="Y1750" s="276"/>
      <c r="Z1750" s="276"/>
      <c r="AB1750" s="278" t="str">
        <f t="shared" si="9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96"/>
        <v/>
      </c>
      <c r="T1751" s="225" t="str">
        <f ca="1">IF(B1751="","",IF(ISERROR(MATCH($J1751,SorP!$B$1:$B$6230,0)),"",INDIRECT("'SorP'!$A$"&amp;MATCH($J1751,SorP!$B$1:$B$6230,0))))</f>
        <v/>
      </c>
      <c r="U1751" s="241"/>
      <c r="V1751" s="275" t="e">
        <f>IF(C1751="",NA(),MATCH($B1751&amp;$C1751,'Smelter Look-up'!$J:$J,0))</f>
        <v>#N/A</v>
      </c>
      <c r="W1751" s="276"/>
      <c r="X1751" s="276">
        <f t="shared" ca="1" si="97"/>
        <v>0</v>
      </c>
      <c r="Y1751" s="276"/>
      <c r="Z1751" s="276"/>
      <c r="AB1751" s="278" t="str">
        <f t="shared" si="9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96"/>
        <v/>
      </c>
      <c r="T1752" s="225" t="str">
        <f ca="1">IF(B1752="","",IF(ISERROR(MATCH($J1752,SorP!$B$1:$B$6230,0)),"",INDIRECT("'SorP'!$A$"&amp;MATCH($J1752,SorP!$B$1:$B$6230,0))))</f>
        <v/>
      </c>
      <c r="U1752" s="241"/>
      <c r="V1752" s="275" t="e">
        <f>IF(C1752="",NA(),MATCH($B1752&amp;$C1752,'Smelter Look-up'!$J:$J,0))</f>
        <v>#N/A</v>
      </c>
      <c r="W1752" s="276"/>
      <c r="X1752" s="276">
        <f t="shared" ca="1" si="97"/>
        <v>0</v>
      </c>
      <c r="Y1752" s="276"/>
      <c r="Z1752" s="276"/>
      <c r="AB1752" s="278" t="str">
        <f t="shared" si="9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96"/>
        <v/>
      </c>
      <c r="T1753" s="225" t="str">
        <f ca="1">IF(B1753="","",IF(ISERROR(MATCH($J1753,SorP!$B$1:$B$6230,0)),"",INDIRECT("'SorP'!$A$"&amp;MATCH($J1753,SorP!$B$1:$B$6230,0))))</f>
        <v/>
      </c>
      <c r="U1753" s="241"/>
      <c r="V1753" s="275" t="e">
        <f>IF(C1753="",NA(),MATCH($B1753&amp;$C1753,'Smelter Look-up'!$J:$J,0))</f>
        <v>#N/A</v>
      </c>
      <c r="W1753" s="276"/>
      <c r="X1753" s="276">
        <f t="shared" ca="1" si="97"/>
        <v>0</v>
      </c>
      <c r="Y1753" s="276"/>
      <c r="Z1753" s="276"/>
      <c r="AB1753" s="278" t="str">
        <f t="shared" si="9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96"/>
        <v/>
      </c>
      <c r="T1754" s="225" t="str">
        <f ca="1">IF(B1754="","",IF(ISERROR(MATCH($J1754,SorP!$B$1:$B$6230,0)),"",INDIRECT("'SorP'!$A$"&amp;MATCH($J1754,SorP!$B$1:$B$6230,0))))</f>
        <v/>
      </c>
      <c r="U1754" s="241"/>
      <c r="V1754" s="275" t="e">
        <f>IF(C1754="",NA(),MATCH($B1754&amp;$C1754,'Smelter Look-up'!$J:$J,0))</f>
        <v>#N/A</v>
      </c>
      <c r="W1754" s="276"/>
      <c r="X1754" s="276">
        <f t="shared" ca="1" si="97"/>
        <v>0</v>
      </c>
      <c r="Y1754" s="276"/>
      <c r="Z1754" s="276"/>
      <c r="AB1754" s="278" t="str">
        <f t="shared" si="9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96"/>
        <v/>
      </c>
      <c r="T1755" s="225" t="str">
        <f ca="1">IF(B1755="","",IF(ISERROR(MATCH($J1755,SorP!$B$1:$B$6230,0)),"",INDIRECT("'SorP'!$A$"&amp;MATCH($J1755,SorP!$B$1:$B$6230,0))))</f>
        <v/>
      </c>
      <c r="U1755" s="241"/>
      <c r="V1755" s="275" t="e">
        <f>IF(C1755="",NA(),MATCH($B1755&amp;$C1755,'Smelter Look-up'!$J:$J,0))</f>
        <v>#N/A</v>
      </c>
      <c r="W1755" s="276"/>
      <c r="X1755" s="276">
        <f t="shared" ca="1" si="97"/>
        <v>0</v>
      </c>
      <c r="Y1755" s="276"/>
      <c r="Z1755" s="276"/>
      <c r="AB1755" s="278" t="str">
        <f t="shared" si="9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9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00">IF(AND(C1756="Smelter not listed",OR(LEN(D1756)=0,LEN(E1756)=0)),1,0)</f>
        <v>0</v>
      </c>
      <c r="Y1756" s="276"/>
      <c r="Z1756" s="276"/>
      <c r="AB1756" s="278" t="str">
        <f t="shared" ref="AB1756:AB1786" si="10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99"/>
        <v/>
      </c>
      <c r="T1757" s="225" t="str">
        <f ca="1">IF(B1757="","",IF(ISERROR(MATCH($J1757,SorP!$B$1:$B$6230,0)),"",INDIRECT("'SorP'!$A$"&amp;MATCH($J1757,SorP!$B$1:$B$6230,0))))</f>
        <v/>
      </c>
      <c r="U1757" s="241"/>
      <c r="V1757" s="275" t="e">
        <f>IF(C1757="",NA(),MATCH($B1757&amp;$C1757,'Smelter Look-up'!$J:$J,0))</f>
        <v>#N/A</v>
      </c>
      <c r="W1757" s="276"/>
      <c r="X1757" s="276">
        <f t="shared" ca="1" si="100"/>
        <v>0</v>
      </c>
      <c r="Y1757" s="276"/>
      <c r="Z1757" s="276"/>
      <c r="AB1757" s="278" t="str">
        <f t="shared" si="10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99"/>
        <v/>
      </c>
      <c r="T1758" s="225" t="str">
        <f ca="1">IF(B1758="","",IF(ISERROR(MATCH($J1758,SorP!$B$1:$B$6230,0)),"",INDIRECT("'SorP'!$A$"&amp;MATCH($J1758,SorP!$B$1:$B$6230,0))))</f>
        <v/>
      </c>
      <c r="U1758" s="241"/>
      <c r="V1758" s="275" t="e">
        <f>IF(C1758="",NA(),MATCH($B1758&amp;$C1758,'Smelter Look-up'!$J:$J,0))</f>
        <v>#N/A</v>
      </c>
      <c r="W1758" s="276"/>
      <c r="X1758" s="276">
        <f t="shared" ca="1" si="100"/>
        <v>0</v>
      </c>
      <c r="Y1758" s="276"/>
      <c r="Z1758" s="276"/>
      <c r="AB1758" s="278" t="str">
        <f t="shared" si="10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99"/>
        <v/>
      </c>
      <c r="T1759" s="225" t="str">
        <f ca="1">IF(B1759="","",IF(ISERROR(MATCH($J1759,SorP!$B$1:$B$6230,0)),"",INDIRECT("'SorP'!$A$"&amp;MATCH($J1759,SorP!$B$1:$B$6230,0))))</f>
        <v/>
      </c>
      <c r="U1759" s="241"/>
      <c r="V1759" s="275" t="e">
        <f>IF(C1759="",NA(),MATCH($B1759&amp;$C1759,'Smelter Look-up'!$J:$J,0))</f>
        <v>#N/A</v>
      </c>
      <c r="W1759" s="276"/>
      <c r="X1759" s="276">
        <f t="shared" ca="1" si="100"/>
        <v>0</v>
      </c>
      <c r="Y1759" s="276"/>
      <c r="Z1759" s="276"/>
      <c r="AB1759" s="278" t="str">
        <f t="shared" si="10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99"/>
        <v/>
      </c>
      <c r="T1760" s="225" t="str">
        <f ca="1">IF(B1760="","",IF(ISERROR(MATCH($J1760,SorP!$B$1:$B$6230,0)),"",INDIRECT("'SorP'!$A$"&amp;MATCH($J1760,SorP!$B$1:$B$6230,0))))</f>
        <v/>
      </c>
      <c r="U1760" s="241"/>
      <c r="V1760" s="275" t="e">
        <f>IF(C1760="",NA(),MATCH($B1760&amp;$C1760,'Smelter Look-up'!$J:$J,0))</f>
        <v>#N/A</v>
      </c>
      <c r="W1760" s="276"/>
      <c r="X1760" s="276">
        <f t="shared" ca="1" si="100"/>
        <v>0</v>
      </c>
      <c r="Y1760" s="276"/>
      <c r="Z1760" s="276"/>
      <c r="AB1760" s="278" t="str">
        <f t="shared" si="10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99"/>
        <v/>
      </c>
      <c r="T1761" s="225" t="str">
        <f ca="1">IF(B1761="","",IF(ISERROR(MATCH($J1761,SorP!$B$1:$B$6230,0)),"",INDIRECT("'SorP'!$A$"&amp;MATCH($J1761,SorP!$B$1:$B$6230,0))))</f>
        <v/>
      </c>
      <c r="U1761" s="241"/>
      <c r="V1761" s="275" t="e">
        <f>IF(C1761="",NA(),MATCH($B1761&amp;$C1761,'Smelter Look-up'!$J:$J,0))</f>
        <v>#N/A</v>
      </c>
      <c r="W1761" s="276"/>
      <c r="X1761" s="276">
        <f t="shared" ca="1" si="100"/>
        <v>0</v>
      </c>
      <c r="Y1761" s="276"/>
      <c r="Z1761" s="276"/>
      <c r="AB1761" s="278" t="str">
        <f t="shared" si="10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99"/>
        <v/>
      </c>
      <c r="T1762" s="225" t="str">
        <f ca="1">IF(B1762="","",IF(ISERROR(MATCH($J1762,SorP!$B$1:$B$6230,0)),"",INDIRECT("'SorP'!$A$"&amp;MATCH($J1762,SorP!$B$1:$B$6230,0))))</f>
        <v/>
      </c>
      <c r="U1762" s="241"/>
      <c r="V1762" s="275" t="e">
        <f>IF(C1762="",NA(),MATCH($B1762&amp;$C1762,'Smelter Look-up'!$J:$J,0))</f>
        <v>#N/A</v>
      </c>
      <c r="W1762" s="276"/>
      <c r="X1762" s="276">
        <f t="shared" ca="1" si="100"/>
        <v>0</v>
      </c>
      <c r="Y1762" s="276"/>
      <c r="Z1762" s="276"/>
      <c r="AB1762" s="278" t="str">
        <f t="shared" si="10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99"/>
        <v/>
      </c>
      <c r="T1763" s="225" t="str">
        <f ca="1">IF(B1763="","",IF(ISERROR(MATCH($J1763,SorP!$B$1:$B$6230,0)),"",INDIRECT("'SorP'!$A$"&amp;MATCH($J1763,SorP!$B$1:$B$6230,0))))</f>
        <v/>
      </c>
      <c r="U1763" s="241"/>
      <c r="V1763" s="275" t="e">
        <f>IF(C1763="",NA(),MATCH($B1763&amp;$C1763,'Smelter Look-up'!$J:$J,0))</f>
        <v>#N/A</v>
      </c>
      <c r="W1763" s="276"/>
      <c r="X1763" s="276">
        <f t="shared" ca="1" si="100"/>
        <v>0</v>
      </c>
      <c r="Y1763" s="276"/>
      <c r="Z1763" s="276"/>
      <c r="AB1763" s="278" t="str">
        <f t="shared" si="10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99"/>
        <v/>
      </c>
      <c r="T1764" s="225" t="str">
        <f ca="1">IF(B1764="","",IF(ISERROR(MATCH($J1764,SorP!$B$1:$B$6230,0)),"",INDIRECT("'SorP'!$A$"&amp;MATCH($J1764,SorP!$B$1:$B$6230,0))))</f>
        <v/>
      </c>
      <c r="U1764" s="241"/>
      <c r="V1764" s="275" t="e">
        <f>IF(C1764="",NA(),MATCH($B1764&amp;$C1764,'Smelter Look-up'!$J:$J,0))</f>
        <v>#N/A</v>
      </c>
      <c r="W1764" s="276"/>
      <c r="X1764" s="276">
        <f t="shared" ca="1" si="100"/>
        <v>0</v>
      </c>
      <c r="Y1764" s="276"/>
      <c r="Z1764" s="276"/>
      <c r="AB1764" s="278" t="str">
        <f t="shared" si="10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99"/>
        <v/>
      </c>
      <c r="T1765" s="225" t="str">
        <f ca="1">IF(B1765="","",IF(ISERROR(MATCH($J1765,SorP!$B$1:$B$6230,0)),"",INDIRECT("'SorP'!$A$"&amp;MATCH($J1765,SorP!$B$1:$B$6230,0))))</f>
        <v/>
      </c>
      <c r="U1765" s="241"/>
      <c r="V1765" s="275" t="e">
        <f>IF(C1765="",NA(),MATCH($B1765&amp;$C1765,'Smelter Look-up'!$J:$J,0))</f>
        <v>#N/A</v>
      </c>
      <c r="W1765" s="276"/>
      <c r="X1765" s="276">
        <f t="shared" ca="1" si="100"/>
        <v>0</v>
      </c>
      <c r="Y1765" s="276"/>
      <c r="Z1765" s="276"/>
      <c r="AB1765" s="278" t="str">
        <f t="shared" si="10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99"/>
        <v/>
      </c>
      <c r="T1766" s="225" t="str">
        <f ca="1">IF(B1766="","",IF(ISERROR(MATCH($J1766,SorP!$B$1:$B$6230,0)),"",INDIRECT("'SorP'!$A$"&amp;MATCH($J1766,SorP!$B$1:$B$6230,0))))</f>
        <v/>
      </c>
      <c r="U1766" s="241"/>
      <c r="V1766" s="275" t="e">
        <f>IF(C1766="",NA(),MATCH($B1766&amp;$C1766,'Smelter Look-up'!$J:$J,0))</f>
        <v>#N/A</v>
      </c>
      <c r="W1766" s="276"/>
      <c r="X1766" s="276">
        <f t="shared" ca="1" si="100"/>
        <v>0</v>
      </c>
      <c r="Y1766" s="276"/>
      <c r="Z1766" s="276"/>
      <c r="AB1766" s="278" t="str">
        <f t="shared" si="10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99"/>
        <v/>
      </c>
      <c r="T1767" s="225" t="str">
        <f ca="1">IF(B1767="","",IF(ISERROR(MATCH($J1767,SorP!$B$1:$B$6230,0)),"",INDIRECT("'SorP'!$A$"&amp;MATCH($J1767,SorP!$B$1:$B$6230,0))))</f>
        <v/>
      </c>
      <c r="U1767" s="241"/>
      <c r="V1767" s="275" t="e">
        <f>IF(C1767="",NA(),MATCH($B1767&amp;$C1767,'Smelter Look-up'!$J:$J,0))</f>
        <v>#N/A</v>
      </c>
      <c r="W1767" s="276"/>
      <c r="X1767" s="276">
        <f t="shared" ca="1" si="100"/>
        <v>0</v>
      </c>
      <c r="Y1767" s="276"/>
      <c r="Z1767" s="276"/>
      <c r="AB1767" s="278" t="str">
        <f t="shared" si="10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99"/>
        <v/>
      </c>
      <c r="T1768" s="225" t="str">
        <f ca="1">IF(B1768="","",IF(ISERROR(MATCH($J1768,SorP!$B$1:$B$6230,0)),"",INDIRECT("'SorP'!$A$"&amp;MATCH($J1768,SorP!$B$1:$B$6230,0))))</f>
        <v/>
      </c>
      <c r="U1768" s="241"/>
      <c r="V1768" s="275" t="e">
        <f>IF(C1768="",NA(),MATCH($B1768&amp;$C1768,'Smelter Look-up'!$J:$J,0))</f>
        <v>#N/A</v>
      </c>
      <c r="W1768" s="276"/>
      <c r="X1768" s="276">
        <f t="shared" ca="1" si="100"/>
        <v>0</v>
      </c>
      <c r="Y1768" s="276"/>
      <c r="Z1768" s="276"/>
      <c r="AB1768" s="278" t="str">
        <f t="shared" si="10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99"/>
        <v/>
      </c>
      <c r="T1769" s="225" t="str">
        <f ca="1">IF(B1769="","",IF(ISERROR(MATCH($J1769,SorP!$B$1:$B$6230,0)),"",INDIRECT("'SorP'!$A$"&amp;MATCH($J1769,SorP!$B$1:$B$6230,0))))</f>
        <v/>
      </c>
      <c r="U1769" s="241"/>
      <c r="V1769" s="275" t="e">
        <f>IF(C1769="",NA(),MATCH($B1769&amp;$C1769,'Smelter Look-up'!$J:$J,0))</f>
        <v>#N/A</v>
      </c>
      <c r="W1769" s="276"/>
      <c r="X1769" s="276">
        <f t="shared" ca="1" si="100"/>
        <v>0</v>
      </c>
      <c r="Y1769" s="276"/>
      <c r="Z1769" s="276"/>
      <c r="AB1769" s="278" t="str">
        <f t="shared" si="10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99"/>
        <v/>
      </c>
      <c r="T1770" s="225" t="str">
        <f ca="1">IF(B1770="","",IF(ISERROR(MATCH($J1770,SorP!$B$1:$B$6230,0)),"",INDIRECT("'SorP'!$A$"&amp;MATCH($J1770,SorP!$B$1:$B$6230,0))))</f>
        <v/>
      </c>
      <c r="U1770" s="241"/>
      <c r="V1770" s="275" t="e">
        <f>IF(C1770="",NA(),MATCH($B1770&amp;$C1770,'Smelter Look-up'!$J:$J,0))</f>
        <v>#N/A</v>
      </c>
      <c r="W1770" s="276"/>
      <c r="X1770" s="276">
        <f t="shared" ca="1" si="100"/>
        <v>0</v>
      </c>
      <c r="Y1770" s="276"/>
      <c r="Z1770" s="276"/>
      <c r="AB1770" s="278" t="str">
        <f t="shared" si="10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99"/>
        <v/>
      </c>
      <c r="T1771" s="225" t="str">
        <f ca="1">IF(B1771="","",IF(ISERROR(MATCH($J1771,SorP!$B$1:$B$6230,0)),"",INDIRECT("'SorP'!$A$"&amp;MATCH($J1771,SorP!$B$1:$B$6230,0))))</f>
        <v/>
      </c>
      <c r="U1771" s="241"/>
      <c r="V1771" s="275" t="e">
        <f>IF(C1771="",NA(),MATCH($B1771&amp;$C1771,'Smelter Look-up'!$J:$J,0))</f>
        <v>#N/A</v>
      </c>
      <c r="W1771" s="276"/>
      <c r="X1771" s="276">
        <f t="shared" ca="1" si="100"/>
        <v>0</v>
      </c>
      <c r="Y1771" s="276"/>
      <c r="Z1771" s="276"/>
      <c r="AB1771" s="278" t="str">
        <f t="shared" si="10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99"/>
        <v/>
      </c>
      <c r="T1772" s="225" t="str">
        <f ca="1">IF(B1772="","",IF(ISERROR(MATCH($J1772,SorP!$B$1:$B$6230,0)),"",INDIRECT("'SorP'!$A$"&amp;MATCH($J1772,SorP!$B$1:$B$6230,0))))</f>
        <v/>
      </c>
      <c r="U1772" s="241"/>
      <c r="V1772" s="275" t="e">
        <f>IF(C1772="",NA(),MATCH($B1772&amp;$C1772,'Smelter Look-up'!$J:$J,0))</f>
        <v>#N/A</v>
      </c>
      <c r="W1772" s="276"/>
      <c r="X1772" s="276">
        <f t="shared" ca="1" si="100"/>
        <v>0</v>
      </c>
      <c r="Y1772" s="276"/>
      <c r="Z1772" s="276"/>
      <c r="AB1772" s="278" t="str">
        <f t="shared" si="10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99"/>
        <v/>
      </c>
      <c r="T1773" s="225" t="str">
        <f ca="1">IF(B1773="","",IF(ISERROR(MATCH($J1773,SorP!$B$1:$B$6230,0)),"",INDIRECT("'SorP'!$A$"&amp;MATCH($J1773,SorP!$B$1:$B$6230,0))))</f>
        <v/>
      </c>
      <c r="U1773" s="241"/>
      <c r="V1773" s="275" t="e">
        <f>IF(C1773="",NA(),MATCH($B1773&amp;$C1773,'Smelter Look-up'!$J:$J,0))</f>
        <v>#N/A</v>
      </c>
      <c r="W1773" s="276"/>
      <c r="X1773" s="276">
        <f t="shared" ca="1" si="100"/>
        <v>0</v>
      </c>
      <c r="Y1773" s="276"/>
      <c r="Z1773" s="276"/>
      <c r="AB1773" s="278" t="str">
        <f t="shared" si="10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99"/>
        <v/>
      </c>
      <c r="T1774" s="225" t="str">
        <f ca="1">IF(B1774="","",IF(ISERROR(MATCH($J1774,SorP!$B$1:$B$6230,0)),"",INDIRECT("'SorP'!$A$"&amp;MATCH($J1774,SorP!$B$1:$B$6230,0))))</f>
        <v/>
      </c>
      <c r="U1774" s="241"/>
      <c r="V1774" s="275" t="e">
        <f>IF(C1774="",NA(),MATCH($B1774&amp;$C1774,'Smelter Look-up'!$J:$J,0))</f>
        <v>#N/A</v>
      </c>
      <c r="W1774" s="276"/>
      <c r="X1774" s="276">
        <f t="shared" ca="1" si="100"/>
        <v>0</v>
      </c>
      <c r="Y1774" s="276"/>
      <c r="Z1774" s="276"/>
      <c r="AB1774" s="278" t="str">
        <f t="shared" si="10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99"/>
        <v/>
      </c>
      <c r="T1775" s="225" t="str">
        <f ca="1">IF(B1775="","",IF(ISERROR(MATCH($J1775,SorP!$B$1:$B$6230,0)),"",INDIRECT("'SorP'!$A$"&amp;MATCH($J1775,SorP!$B$1:$B$6230,0))))</f>
        <v/>
      </c>
      <c r="U1775" s="241"/>
      <c r="V1775" s="275" t="e">
        <f>IF(C1775="",NA(),MATCH($B1775&amp;$C1775,'Smelter Look-up'!$J:$J,0))</f>
        <v>#N/A</v>
      </c>
      <c r="W1775" s="276"/>
      <c r="X1775" s="276">
        <f t="shared" ca="1" si="100"/>
        <v>0</v>
      </c>
      <c r="Y1775" s="276"/>
      <c r="Z1775" s="276"/>
      <c r="AB1775" s="278" t="str">
        <f t="shared" si="10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99"/>
        <v/>
      </c>
      <c r="T1776" s="225" t="str">
        <f ca="1">IF(B1776="","",IF(ISERROR(MATCH($J1776,SorP!$B$1:$B$6230,0)),"",INDIRECT("'SorP'!$A$"&amp;MATCH($J1776,SorP!$B$1:$B$6230,0))))</f>
        <v/>
      </c>
      <c r="U1776" s="241"/>
      <c r="V1776" s="275" t="e">
        <f>IF(C1776="",NA(),MATCH($B1776&amp;$C1776,'Smelter Look-up'!$J:$J,0))</f>
        <v>#N/A</v>
      </c>
      <c r="W1776" s="276"/>
      <c r="X1776" s="276">
        <f t="shared" ca="1" si="100"/>
        <v>0</v>
      </c>
      <c r="Y1776" s="276"/>
      <c r="Z1776" s="276"/>
      <c r="AB1776" s="278" t="str">
        <f t="shared" si="10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99"/>
        <v/>
      </c>
      <c r="T1777" s="225" t="str">
        <f ca="1">IF(B1777="","",IF(ISERROR(MATCH($J1777,SorP!$B$1:$B$6230,0)),"",INDIRECT("'SorP'!$A$"&amp;MATCH($J1777,SorP!$B$1:$B$6230,0))))</f>
        <v/>
      </c>
      <c r="U1777" s="241"/>
      <c r="V1777" s="275" t="e">
        <f>IF(C1777="",NA(),MATCH($B1777&amp;$C1777,'Smelter Look-up'!$J:$J,0))</f>
        <v>#N/A</v>
      </c>
      <c r="W1777" s="276"/>
      <c r="X1777" s="276">
        <f t="shared" ca="1" si="100"/>
        <v>0</v>
      </c>
      <c r="Y1777" s="276"/>
      <c r="Z1777" s="276"/>
      <c r="AB1777" s="278" t="str">
        <f t="shared" si="10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99"/>
        <v/>
      </c>
      <c r="T1778" s="225" t="str">
        <f ca="1">IF(B1778="","",IF(ISERROR(MATCH($J1778,SorP!$B$1:$B$6230,0)),"",INDIRECT("'SorP'!$A$"&amp;MATCH($J1778,SorP!$B$1:$B$6230,0))))</f>
        <v/>
      </c>
      <c r="U1778" s="241"/>
      <c r="V1778" s="275" t="e">
        <f>IF(C1778="",NA(),MATCH($B1778&amp;$C1778,'Smelter Look-up'!$J:$J,0))</f>
        <v>#N/A</v>
      </c>
      <c r="W1778" s="276"/>
      <c r="X1778" s="276">
        <f t="shared" ca="1" si="100"/>
        <v>0</v>
      </c>
      <c r="Y1778" s="276"/>
      <c r="Z1778" s="276"/>
      <c r="AB1778" s="278" t="str">
        <f t="shared" si="10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99"/>
        <v/>
      </c>
      <c r="T1779" s="225" t="str">
        <f ca="1">IF(B1779="","",IF(ISERROR(MATCH($J1779,SorP!$B$1:$B$6230,0)),"",INDIRECT("'SorP'!$A$"&amp;MATCH($J1779,SorP!$B$1:$B$6230,0))))</f>
        <v/>
      </c>
      <c r="U1779" s="241"/>
      <c r="V1779" s="275" t="e">
        <f>IF(C1779="",NA(),MATCH($B1779&amp;$C1779,'Smelter Look-up'!$J:$J,0))</f>
        <v>#N/A</v>
      </c>
      <c r="W1779" s="276"/>
      <c r="X1779" s="276">
        <f t="shared" ca="1" si="100"/>
        <v>0</v>
      </c>
      <c r="Y1779" s="276"/>
      <c r="Z1779" s="276"/>
      <c r="AB1779" s="278" t="str">
        <f t="shared" si="10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99"/>
        <v/>
      </c>
      <c r="T1780" s="225" t="str">
        <f ca="1">IF(B1780="","",IF(ISERROR(MATCH($J1780,SorP!$B$1:$B$6230,0)),"",INDIRECT("'SorP'!$A$"&amp;MATCH($J1780,SorP!$B$1:$B$6230,0))))</f>
        <v/>
      </c>
      <c r="U1780" s="241"/>
      <c r="V1780" s="275" t="e">
        <f>IF(C1780="",NA(),MATCH($B1780&amp;$C1780,'Smelter Look-up'!$J:$J,0))</f>
        <v>#N/A</v>
      </c>
      <c r="W1780" s="276"/>
      <c r="X1780" s="276">
        <f t="shared" ca="1" si="100"/>
        <v>0</v>
      </c>
      <c r="Y1780" s="276"/>
      <c r="Z1780" s="276"/>
      <c r="AB1780" s="278" t="str">
        <f t="shared" si="10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99"/>
        <v/>
      </c>
      <c r="T1781" s="225" t="str">
        <f ca="1">IF(B1781="","",IF(ISERROR(MATCH($J1781,SorP!$B$1:$B$6230,0)),"",INDIRECT("'SorP'!$A$"&amp;MATCH($J1781,SorP!$B$1:$B$6230,0))))</f>
        <v/>
      </c>
      <c r="U1781" s="241"/>
      <c r="V1781" s="275" t="e">
        <f>IF(C1781="",NA(),MATCH($B1781&amp;$C1781,'Smelter Look-up'!$J:$J,0))</f>
        <v>#N/A</v>
      </c>
      <c r="W1781" s="276"/>
      <c r="X1781" s="276">
        <f t="shared" ca="1" si="100"/>
        <v>0</v>
      </c>
      <c r="Y1781" s="276"/>
      <c r="Z1781" s="276"/>
      <c r="AB1781" s="278" t="str">
        <f t="shared" si="10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99"/>
        <v/>
      </c>
      <c r="T1782" s="225" t="str">
        <f ca="1">IF(B1782="","",IF(ISERROR(MATCH($J1782,SorP!$B$1:$B$6230,0)),"",INDIRECT("'SorP'!$A$"&amp;MATCH($J1782,SorP!$B$1:$B$6230,0))))</f>
        <v/>
      </c>
      <c r="U1782" s="241"/>
      <c r="V1782" s="275" t="e">
        <f>IF(C1782="",NA(),MATCH($B1782&amp;$C1782,'Smelter Look-up'!$J:$J,0))</f>
        <v>#N/A</v>
      </c>
      <c r="W1782" s="276"/>
      <c r="X1782" s="276">
        <f t="shared" ca="1" si="100"/>
        <v>0</v>
      </c>
      <c r="Y1782" s="276"/>
      <c r="Z1782" s="276"/>
      <c r="AB1782" s="278" t="str">
        <f t="shared" si="10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99"/>
        <v/>
      </c>
      <c r="T1783" s="225" t="str">
        <f ca="1">IF(B1783="","",IF(ISERROR(MATCH($J1783,SorP!$B$1:$B$6230,0)),"",INDIRECT("'SorP'!$A$"&amp;MATCH($J1783,SorP!$B$1:$B$6230,0))))</f>
        <v/>
      </c>
      <c r="U1783" s="241"/>
      <c r="V1783" s="275" t="e">
        <f>IF(C1783="",NA(),MATCH($B1783&amp;$C1783,'Smelter Look-up'!$J:$J,0))</f>
        <v>#N/A</v>
      </c>
      <c r="W1783" s="276"/>
      <c r="X1783" s="276">
        <f t="shared" ca="1" si="100"/>
        <v>0</v>
      </c>
      <c r="Y1783" s="276"/>
      <c r="Z1783" s="276"/>
      <c r="AB1783" s="278" t="str">
        <f t="shared" si="10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99"/>
        <v/>
      </c>
      <c r="T1784" s="225" t="str">
        <f ca="1">IF(B1784="","",IF(ISERROR(MATCH($J1784,SorP!$B$1:$B$6230,0)),"",INDIRECT("'SorP'!$A$"&amp;MATCH($J1784,SorP!$B$1:$B$6230,0))))</f>
        <v/>
      </c>
      <c r="U1784" s="241"/>
      <c r="V1784" s="275" t="e">
        <f>IF(C1784="",NA(),MATCH($B1784&amp;$C1784,'Smelter Look-up'!$J:$J,0))</f>
        <v>#N/A</v>
      </c>
      <c r="W1784" s="276"/>
      <c r="X1784" s="276">
        <f t="shared" ca="1" si="100"/>
        <v>0</v>
      </c>
      <c r="Y1784" s="276"/>
      <c r="Z1784" s="276"/>
      <c r="AB1784" s="278" t="str">
        <f t="shared" si="10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99"/>
        <v/>
      </c>
      <c r="T1785" s="225" t="str">
        <f ca="1">IF(B1785="","",IF(ISERROR(MATCH($J1785,SorP!$B$1:$B$6230,0)),"",INDIRECT("'SorP'!$A$"&amp;MATCH($J1785,SorP!$B$1:$B$6230,0))))</f>
        <v/>
      </c>
      <c r="U1785" s="241"/>
      <c r="V1785" s="275" t="e">
        <f>IF(C1785="",NA(),MATCH($B1785&amp;$C1785,'Smelter Look-up'!$J:$J,0))</f>
        <v>#N/A</v>
      </c>
      <c r="W1785" s="276"/>
      <c r="X1785" s="276">
        <f t="shared" ca="1" si="100"/>
        <v>0</v>
      </c>
      <c r="Y1785" s="276"/>
      <c r="Z1785" s="276"/>
      <c r="AB1785" s="278" t="str">
        <f t="shared" si="10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99"/>
        <v/>
      </c>
      <c r="T1786" s="225" t="str">
        <f ca="1">IF(B1786="","",IF(ISERROR(MATCH($J1786,SorP!$B$1:$B$6230,0)),"",INDIRECT("'SorP'!$A$"&amp;MATCH($J1786,SorP!$B$1:$B$6230,0))))</f>
        <v/>
      </c>
      <c r="U1786" s="241"/>
      <c r="V1786" s="275" t="e">
        <f>IF(C1786="",NA(),MATCH($B1786&amp;$C1786,'Smelter Look-up'!$J:$J,0))</f>
        <v>#N/A</v>
      </c>
      <c r="W1786" s="276"/>
      <c r="X1786" s="276">
        <f t="shared" ca="1" si="100"/>
        <v>0</v>
      </c>
      <c r="Y1786" s="276"/>
      <c r="Z1786" s="276"/>
      <c r="AB1786" s="278" t="str">
        <f t="shared" si="10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10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103">IF(AND(C1787="Smelter not listed",OR(LEN(D1787)=0,LEN(E1787)=0)),1,0)</f>
        <v>0</v>
      </c>
      <c r="Y1787" s="276"/>
      <c r="Z1787" s="276"/>
      <c r="AB1787" s="278" t="str">
        <f t="shared" ref="AB1787" si="10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0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06">IF(AND(C1788="Smelter not listed",OR(LEN(D1788)=0,LEN(E1788)=0)),1,0)</f>
        <v>0</v>
      </c>
      <c r="Y1788" s="276"/>
      <c r="Z1788" s="276"/>
      <c r="AB1788" s="278" t="str">
        <f t="shared" ref="AB1788:AB1819" si="10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05"/>
        <v/>
      </c>
      <c r="T1789" s="225" t="str">
        <f ca="1">IF(B1789="","",IF(ISERROR(MATCH($J1789,SorP!$B$1:$B$6230,0)),"",INDIRECT("'SorP'!$A$"&amp;MATCH($J1789,SorP!$B$1:$B$6230,0))))</f>
        <v/>
      </c>
      <c r="U1789" s="241"/>
      <c r="V1789" s="275" t="e">
        <f>IF(C1789="",NA(),MATCH($B1789&amp;$C1789,'Smelter Look-up'!$J:$J,0))</f>
        <v>#N/A</v>
      </c>
      <c r="W1789" s="276"/>
      <c r="X1789" s="276">
        <f t="shared" ca="1" si="106"/>
        <v>0</v>
      </c>
      <c r="Y1789" s="276"/>
      <c r="Z1789" s="276"/>
      <c r="AB1789" s="278" t="str">
        <f t="shared" si="10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05"/>
        <v/>
      </c>
      <c r="T1790" s="225" t="str">
        <f ca="1">IF(B1790="","",IF(ISERROR(MATCH($J1790,SorP!$B$1:$B$6230,0)),"",INDIRECT("'SorP'!$A$"&amp;MATCH($J1790,SorP!$B$1:$B$6230,0))))</f>
        <v/>
      </c>
      <c r="U1790" s="241"/>
      <c r="V1790" s="275" t="e">
        <f>IF(C1790="",NA(),MATCH($B1790&amp;$C1790,'Smelter Look-up'!$J:$J,0))</f>
        <v>#N/A</v>
      </c>
      <c r="W1790" s="276"/>
      <c r="X1790" s="276">
        <f t="shared" ca="1" si="106"/>
        <v>0</v>
      </c>
      <c r="Y1790" s="276"/>
      <c r="Z1790" s="276"/>
      <c r="AB1790" s="278" t="str">
        <f t="shared" si="10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05"/>
        <v/>
      </c>
      <c r="T1791" s="225" t="str">
        <f ca="1">IF(B1791="","",IF(ISERROR(MATCH($J1791,SorP!$B$1:$B$6230,0)),"",INDIRECT("'SorP'!$A$"&amp;MATCH($J1791,SorP!$B$1:$B$6230,0))))</f>
        <v/>
      </c>
      <c r="U1791" s="241"/>
      <c r="V1791" s="275" t="e">
        <f>IF(C1791="",NA(),MATCH($B1791&amp;$C1791,'Smelter Look-up'!$J:$J,0))</f>
        <v>#N/A</v>
      </c>
      <c r="W1791" s="276"/>
      <c r="X1791" s="276">
        <f t="shared" ca="1" si="106"/>
        <v>0</v>
      </c>
      <c r="Y1791" s="276"/>
      <c r="Z1791" s="276"/>
      <c r="AB1791" s="278" t="str">
        <f t="shared" si="10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05"/>
        <v/>
      </c>
      <c r="T1792" s="225" t="str">
        <f ca="1">IF(B1792="","",IF(ISERROR(MATCH($J1792,SorP!$B$1:$B$6230,0)),"",INDIRECT("'SorP'!$A$"&amp;MATCH($J1792,SorP!$B$1:$B$6230,0))))</f>
        <v/>
      </c>
      <c r="U1792" s="241"/>
      <c r="V1792" s="275" t="e">
        <f>IF(C1792="",NA(),MATCH($B1792&amp;$C1792,'Smelter Look-up'!$J:$J,0))</f>
        <v>#N/A</v>
      </c>
      <c r="W1792" s="276"/>
      <c r="X1792" s="276">
        <f t="shared" ca="1" si="106"/>
        <v>0</v>
      </c>
      <c r="Y1792" s="276"/>
      <c r="Z1792" s="276"/>
      <c r="AB1792" s="278" t="str">
        <f t="shared" si="10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05"/>
        <v/>
      </c>
      <c r="T1793" s="225" t="str">
        <f ca="1">IF(B1793="","",IF(ISERROR(MATCH($J1793,SorP!$B$1:$B$6230,0)),"",INDIRECT("'SorP'!$A$"&amp;MATCH($J1793,SorP!$B$1:$B$6230,0))))</f>
        <v/>
      </c>
      <c r="U1793" s="241"/>
      <c r="V1793" s="275" t="e">
        <f>IF(C1793="",NA(),MATCH($B1793&amp;$C1793,'Smelter Look-up'!$J:$J,0))</f>
        <v>#N/A</v>
      </c>
      <c r="W1793" s="276"/>
      <c r="X1793" s="276">
        <f t="shared" ca="1" si="106"/>
        <v>0</v>
      </c>
      <c r="Y1793" s="276"/>
      <c r="Z1793" s="276"/>
      <c r="AB1793" s="278" t="str">
        <f t="shared" si="10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05"/>
        <v/>
      </c>
      <c r="T1794" s="225" t="str">
        <f ca="1">IF(B1794="","",IF(ISERROR(MATCH($J1794,SorP!$B$1:$B$6230,0)),"",INDIRECT("'SorP'!$A$"&amp;MATCH($J1794,SorP!$B$1:$B$6230,0))))</f>
        <v/>
      </c>
      <c r="U1794" s="241"/>
      <c r="V1794" s="275" t="e">
        <f>IF(C1794="",NA(),MATCH($B1794&amp;$C1794,'Smelter Look-up'!$J:$J,0))</f>
        <v>#N/A</v>
      </c>
      <c r="W1794" s="276"/>
      <c r="X1794" s="276">
        <f t="shared" ca="1" si="106"/>
        <v>0</v>
      </c>
      <c r="Y1794" s="276"/>
      <c r="Z1794" s="276"/>
      <c r="AB1794" s="278" t="str">
        <f t="shared" si="10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05"/>
        <v/>
      </c>
      <c r="T1795" s="225" t="str">
        <f ca="1">IF(B1795="","",IF(ISERROR(MATCH($J1795,SorP!$B$1:$B$6230,0)),"",INDIRECT("'SorP'!$A$"&amp;MATCH($J1795,SorP!$B$1:$B$6230,0))))</f>
        <v/>
      </c>
      <c r="U1795" s="241"/>
      <c r="V1795" s="275" t="e">
        <f>IF(C1795="",NA(),MATCH($B1795&amp;$C1795,'Smelter Look-up'!$J:$J,0))</f>
        <v>#N/A</v>
      </c>
      <c r="W1795" s="276"/>
      <c r="X1795" s="276">
        <f t="shared" ca="1" si="106"/>
        <v>0</v>
      </c>
      <c r="Y1795" s="276"/>
      <c r="Z1795" s="276"/>
      <c r="AB1795" s="278" t="str">
        <f t="shared" si="10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05"/>
        <v/>
      </c>
      <c r="T1796" s="225" t="str">
        <f ca="1">IF(B1796="","",IF(ISERROR(MATCH($J1796,SorP!$B$1:$B$6230,0)),"",INDIRECT("'SorP'!$A$"&amp;MATCH($J1796,SorP!$B$1:$B$6230,0))))</f>
        <v/>
      </c>
      <c r="U1796" s="241"/>
      <c r="V1796" s="275" t="e">
        <f>IF(C1796="",NA(),MATCH($B1796&amp;$C1796,'Smelter Look-up'!$J:$J,0))</f>
        <v>#N/A</v>
      </c>
      <c r="W1796" s="276"/>
      <c r="X1796" s="276">
        <f t="shared" ca="1" si="106"/>
        <v>0</v>
      </c>
      <c r="Y1796" s="276"/>
      <c r="Z1796" s="276"/>
      <c r="AB1796" s="278" t="str">
        <f t="shared" si="10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05"/>
        <v/>
      </c>
      <c r="T1797" s="225" t="str">
        <f ca="1">IF(B1797="","",IF(ISERROR(MATCH($J1797,SorP!$B$1:$B$6230,0)),"",INDIRECT("'SorP'!$A$"&amp;MATCH($J1797,SorP!$B$1:$B$6230,0))))</f>
        <v/>
      </c>
      <c r="U1797" s="241"/>
      <c r="V1797" s="275" t="e">
        <f>IF(C1797="",NA(),MATCH($B1797&amp;$C1797,'Smelter Look-up'!$J:$J,0))</f>
        <v>#N/A</v>
      </c>
      <c r="W1797" s="276"/>
      <c r="X1797" s="276">
        <f t="shared" ca="1" si="106"/>
        <v>0</v>
      </c>
      <c r="Y1797" s="276"/>
      <c r="Z1797" s="276"/>
      <c r="AB1797" s="278" t="str">
        <f t="shared" si="10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05"/>
        <v/>
      </c>
      <c r="T1798" s="225" t="str">
        <f ca="1">IF(B1798="","",IF(ISERROR(MATCH($J1798,SorP!$B$1:$B$6230,0)),"",INDIRECT("'SorP'!$A$"&amp;MATCH($J1798,SorP!$B$1:$B$6230,0))))</f>
        <v/>
      </c>
      <c r="U1798" s="241"/>
      <c r="V1798" s="275" t="e">
        <f>IF(C1798="",NA(),MATCH($B1798&amp;$C1798,'Smelter Look-up'!$J:$J,0))</f>
        <v>#N/A</v>
      </c>
      <c r="W1798" s="276"/>
      <c r="X1798" s="276">
        <f t="shared" ca="1" si="106"/>
        <v>0</v>
      </c>
      <c r="Y1798" s="276"/>
      <c r="Z1798" s="276"/>
      <c r="AB1798" s="278" t="str">
        <f t="shared" si="10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05"/>
        <v/>
      </c>
      <c r="T1799" s="225" t="str">
        <f ca="1">IF(B1799="","",IF(ISERROR(MATCH($J1799,SorP!$B$1:$B$6230,0)),"",INDIRECT("'SorP'!$A$"&amp;MATCH($J1799,SorP!$B$1:$B$6230,0))))</f>
        <v/>
      </c>
      <c r="U1799" s="241"/>
      <c r="V1799" s="275" t="e">
        <f>IF(C1799="",NA(),MATCH($B1799&amp;$C1799,'Smelter Look-up'!$J:$J,0))</f>
        <v>#N/A</v>
      </c>
      <c r="W1799" s="276"/>
      <c r="X1799" s="276">
        <f t="shared" ca="1" si="106"/>
        <v>0</v>
      </c>
      <c r="Y1799" s="276"/>
      <c r="Z1799" s="276"/>
      <c r="AB1799" s="278" t="str">
        <f t="shared" si="10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05"/>
        <v/>
      </c>
      <c r="T1800" s="225" t="str">
        <f ca="1">IF(B1800="","",IF(ISERROR(MATCH($J1800,SorP!$B$1:$B$6230,0)),"",INDIRECT("'SorP'!$A$"&amp;MATCH($J1800,SorP!$B$1:$B$6230,0))))</f>
        <v/>
      </c>
      <c r="U1800" s="241"/>
      <c r="V1800" s="275" t="e">
        <f>IF(C1800="",NA(),MATCH($B1800&amp;$C1800,'Smelter Look-up'!$J:$J,0))</f>
        <v>#N/A</v>
      </c>
      <c r="W1800" s="276"/>
      <c r="X1800" s="276">
        <f t="shared" ca="1" si="106"/>
        <v>0</v>
      </c>
      <c r="Y1800" s="276"/>
      <c r="Z1800" s="276"/>
      <c r="AB1800" s="278" t="str">
        <f t="shared" si="10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05"/>
        <v/>
      </c>
      <c r="T1801" s="225" t="str">
        <f ca="1">IF(B1801="","",IF(ISERROR(MATCH($J1801,SorP!$B$1:$B$6230,0)),"",INDIRECT("'SorP'!$A$"&amp;MATCH($J1801,SorP!$B$1:$B$6230,0))))</f>
        <v/>
      </c>
      <c r="U1801" s="241"/>
      <c r="V1801" s="275" t="e">
        <f>IF(C1801="",NA(),MATCH($B1801&amp;$C1801,'Smelter Look-up'!$J:$J,0))</f>
        <v>#N/A</v>
      </c>
      <c r="W1801" s="276"/>
      <c r="X1801" s="276">
        <f t="shared" ca="1" si="106"/>
        <v>0</v>
      </c>
      <c r="Y1801" s="276"/>
      <c r="Z1801" s="276"/>
      <c r="AB1801" s="278" t="str">
        <f t="shared" si="10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05"/>
        <v/>
      </c>
      <c r="T1802" s="225" t="str">
        <f ca="1">IF(B1802="","",IF(ISERROR(MATCH($J1802,SorP!$B$1:$B$6230,0)),"",INDIRECT("'SorP'!$A$"&amp;MATCH($J1802,SorP!$B$1:$B$6230,0))))</f>
        <v/>
      </c>
      <c r="U1802" s="241"/>
      <c r="V1802" s="275" t="e">
        <f>IF(C1802="",NA(),MATCH($B1802&amp;$C1802,'Smelter Look-up'!$J:$J,0))</f>
        <v>#N/A</v>
      </c>
      <c r="W1802" s="276"/>
      <c r="X1802" s="276">
        <f t="shared" ca="1" si="106"/>
        <v>0</v>
      </c>
      <c r="Y1802" s="276"/>
      <c r="Z1802" s="276"/>
      <c r="AB1802" s="278" t="str">
        <f t="shared" si="10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05"/>
        <v/>
      </c>
      <c r="T1803" s="225" t="str">
        <f ca="1">IF(B1803="","",IF(ISERROR(MATCH($J1803,SorP!$B$1:$B$6230,0)),"",INDIRECT("'SorP'!$A$"&amp;MATCH($J1803,SorP!$B$1:$B$6230,0))))</f>
        <v/>
      </c>
      <c r="U1803" s="241"/>
      <c r="V1803" s="275" t="e">
        <f>IF(C1803="",NA(),MATCH($B1803&amp;$C1803,'Smelter Look-up'!$J:$J,0))</f>
        <v>#N/A</v>
      </c>
      <c r="W1803" s="276"/>
      <c r="X1803" s="276">
        <f t="shared" ca="1" si="106"/>
        <v>0</v>
      </c>
      <c r="Y1803" s="276"/>
      <c r="Z1803" s="276"/>
      <c r="AB1803" s="278" t="str">
        <f t="shared" si="10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05"/>
        <v/>
      </c>
      <c r="T1804" s="225" t="str">
        <f ca="1">IF(B1804="","",IF(ISERROR(MATCH($J1804,SorP!$B$1:$B$6230,0)),"",INDIRECT("'SorP'!$A$"&amp;MATCH($J1804,SorP!$B$1:$B$6230,0))))</f>
        <v/>
      </c>
      <c r="U1804" s="241"/>
      <c r="V1804" s="275" t="e">
        <f>IF(C1804="",NA(),MATCH($B1804&amp;$C1804,'Smelter Look-up'!$J:$J,0))</f>
        <v>#N/A</v>
      </c>
      <c r="W1804" s="276"/>
      <c r="X1804" s="276">
        <f t="shared" ca="1" si="106"/>
        <v>0</v>
      </c>
      <c r="Y1804" s="276"/>
      <c r="Z1804" s="276"/>
      <c r="AB1804" s="278" t="str">
        <f t="shared" si="10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05"/>
        <v/>
      </c>
      <c r="T1805" s="225" t="str">
        <f ca="1">IF(B1805="","",IF(ISERROR(MATCH($J1805,SorP!$B$1:$B$6230,0)),"",INDIRECT("'SorP'!$A$"&amp;MATCH($J1805,SorP!$B$1:$B$6230,0))))</f>
        <v/>
      </c>
      <c r="U1805" s="241"/>
      <c r="V1805" s="275" t="e">
        <f>IF(C1805="",NA(),MATCH($B1805&amp;$C1805,'Smelter Look-up'!$J:$J,0))</f>
        <v>#N/A</v>
      </c>
      <c r="W1805" s="276"/>
      <c r="X1805" s="276">
        <f t="shared" ca="1" si="106"/>
        <v>0</v>
      </c>
      <c r="Y1805" s="276"/>
      <c r="Z1805" s="276"/>
      <c r="AB1805" s="278" t="str">
        <f t="shared" si="10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05"/>
        <v/>
      </c>
      <c r="T1806" s="225" t="str">
        <f ca="1">IF(B1806="","",IF(ISERROR(MATCH($J1806,SorP!$B$1:$B$6230,0)),"",INDIRECT("'SorP'!$A$"&amp;MATCH($J1806,SorP!$B$1:$B$6230,0))))</f>
        <v/>
      </c>
      <c r="U1806" s="241"/>
      <c r="V1806" s="275" t="e">
        <f>IF(C1806="",NA(),MATCH($B1806&amp;$C1806,'Smelter Look-up'!$J:$J,0))</f>
        <v>#N/A</v>
      </c>
      <c r="W1806" s="276"/>
      <c r="X1806" s="276">
        <f t="shared" ca="1" si="106"/>
        <v>0</v>
      </c>
      <c r="Y1806" s="276"/>
      <c r="Z1806" s="276"/>
      <c r="AB1806" s="278" t="str">
        <f t="shared" si="10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05"/>
        <v/>
      </c>
      <c r="T1807" s="225" t="str">
        <f ca="1">IF(B1807="","",IF(ISERROR(MATCH($J1807,SorP!$B$1:$B$6230,0)),"",INDIRECT("'SorP'!$A$"&amp;MATCH($J1807,SorP!$B$1:$B$6230,0))))</f>
        <v/>
      </c>
      <c r="U1807" s="241"/>
      <c r="V1807" s="275" t="e">
        <f>IF(C1807="",NA(),MATCH($B1807&amp;$C1807,'Smelter Look-up'!$J:$J,0))</f>
        <v>#N/A</v>
      </c>
      <c r="W1807" s="276"/>
      <c r="X1807" s="276">
        <f t="shared" ca="1" si="106"/>
        <v>0</v>
      </c>
      <c r="Y1807" s="276"/>
      <c r="Z1807" s="276"/>
      <c r="AB1807" s="278" t="str">
        <f t="shared" si="10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05"/>
        <v/>
      </c>
      <c r="T1808" s="225" t="str">
        <f ca="1">IF(B1808="","",IF(ISERROR(MATCH($J1808,SorP!$B$1:$B$6230,0)),"",INDIRECT("'SorP'!$A$"&amp;MATCH($J1808,SorP!$B$1:$B$6230,0))))</f>
        <v/>
      </c>
      <c r="U1808" s="241"/>
      <c r="V1808" s="275" t="e">
        <f>IF(C1808="",NA(),MATCH($B1808&amp;$C1808,'Smelter Look-up'!$J:$J,0))</f>
        <v>#N/A</v>
      </c>
      <c r="W1808" s="276"/>
      <c r="X1808" s="276">
        <f t="shared" ca="1" si="106"/>
        <v>0</v>
      </c>
      <c r="Y1808" s="276"/>
      <c r="Z1808" s="276"/>
      <c r="AB1808" s="278" t="str">
        <f t="shared" si="10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05"/>
        <v/>
      </c>
      <c r="T1809" s="225" t="str">
        <f ca="1">IF(B1809="","",IF(ISERROR(MATCH($J1809,SorP!$B$1:$B$6230,0)),"",INDIRECT("'SorP'!$A$"&amp;MATCH($J1809,SorP!$B$1:$B$6230,0))))</f>
        <v/>
      </c>
      <c r="U1809" s="241"/>
      <c r="V1809" s="275" t="e">
        <f>IF(C1809="",NA(),MATCH($B1809&amp;$C1809,'Smelter Look-up'!$J:$J,0))</f>
        <v>#N/A</v>
      </c>
      <c r="W1809" s="276"/>
      <c r="X1809" s="276">
        <f t="shared" ca="1" si="106"/>
        <v>0</v>
      </c>
      <c r="Y1809" s="276"/>
      <c r="Z1809" s="276"/>
      <c r="AB1809" s="278" t="str">
        <f t="shared" si="10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05"/>
        <v/>
      </c>
      <c r="T1810" s="225" t="str">
        <f ca="1">IF(B1810="","",IF(ISERROR(MATCH($J1810,SorP!$B$1:$B$6230,0)),"",INDIRECT("'SorP'!$A$"&amp;MATCH($J1810,SorP!$B$1:$B$6230,0))))</f>
        <v/>
      </c>
      <c r="U1810" s="241"/>
      <c r="V1810" s="275" t="e">
        <f>IF(C1810="",NA(),MATCH($B1810&amp;$C1810,'Smelter Look-up'!$J:$J,0))</f>
        <v>#N/A</v>
      </c>
      <c r="W1810" s="276"/>
      <c r="X1810" s="276">
        <f t="shared" ca="1" si="106"/>
        <v>0</v>
      </c>
      <c r="Y1810" s="276"/>
      <c r="Z1810" s="276"/>
      <c r="AB1810" s="278" t="str">
        <f t="shared" si="10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05"/>
        <v/>
      </c>
      <c r="T1811" s="225" t="str">
        <f ca="1">IF(B1811="","",IF(ISERROR(MATCH($J1811,SorP!$B$1:$B$6230,0)),"",INDIRECT("'SorP'!$A$"&amp;MATCH($J1811,SorP!$B$1:$B$6230,0))))</f>
        <v/>
      </c>
      <c r="U1811" s="241"/>
      <c r="V1811" s="275" t="e">
        <f>IF(C1811="",NA(),MATCH($B1811&amp;$C1811,'Smelter Look-up'!$J:$J,0))</f>
        <v>#N/A</v>
      </c>
      <c r="W1811" s="276"/>
      <c r="X1811" s="276">
        <f t="shared" ca="1" si="106"/>
        <v>0</v>
      </c>
      <c r="Y1811" s="276"/>
      <c r="Z1811" s="276"/>
      <c r="AB1811" s="278" t="str">
        <f t="shared" si="10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05"/>
        <v/>
      </c>
      <c r="T1812" s="225" t="str">
        <f ca="1">IF(B1812="","",IF(ISERROR(MATCH($J1812,SorP!$B$1:$B$6230,0)),"",INDIRECT("'SorP'!$A$"&amp;MATCH($J1812,SorP!$B$1:$B$6230,0))))</f>
        <v/>
      </c>
      <c r="U1812" s="241"/>
      <c r="V1812" s="275" t="e">
        <f>IF(C1812="",NA(),MATCH($B1812&amp;$C1812,'Smelter Look-up'!$J:$J,0))</f>
        <v>#N/A</v>
      </c>
      <c r="W1812" s="276"/>
      <c r="X1812" s="276">
        <f t="shared" ca="1" si="106"/>
        <v>0</v>
      </c>
      <c r="Y1812" s="276"/>
      <c r="Z1812" s="276"/>
      <c r="AB1812" s="278" t="str">
        <f t="shared" si="10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05"/>
        <v/>
      </c>
      <c r="T1813" s="225" t="str">
        <f ca="1">IF(B1813="","",IF(ISERROR(MATCH($J1813,SorP!$B$1:$B$6230,0)),"",INDIRECT("'SorP'!$A$"&amp;MATCH($J1813,SorP!$B$1:$B$6230,0))))</f>
        <v/>
      </c>
      <c r="U1813" s="241"/>
      <c r="V1813" s="275" t="e">
        <f>IF(C1813="",NA(),MATCH($B1813&amp;$C1813,'Smelter Look-up'!$J:$J,0))</f>
        <v>#N/A</v>
      </c>
      <c r="W1813" s="276"/>
      <c r="X1813" s="276">
        <f t="shared" ca="1" si="106"/>
        <v>0</v>
      </c>
      <c r="Y1813" s="276"/>
      <c r="Z1813" s="276"/>
      <c r="AB1813" s="278" t="str">
        <f t="shared" si="10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05"/>
        <v/>
      </c>
      <c r="T1814" s="225" t="str">
        <f ca="1">IF(B1814="","",IF(ISERROR(MATCH($J1814,SorP!$B$1:$B$6230,0)),"",INDIRECT("'SorP'!$A$"&amp;MATCH($J1814,SorP!$B$1:$B$6230,0))))</f>
        <v/>
      </c>
      <c r="U1814" s="241"/>
      <c r="V1814" s="275" t="e">
        <f>IF(C1814="",NA(),MATCH($B1814&amp;$C1814,'Smelter Look-up'!$J:$J,0))</f>
        <v>#N/A</v>
      </c>
      <c r="W1814" s="276"/>
      <c r="X1814" s="276">
        <f t="shared" ca="1" si="106"/>
        <v>0</v>
      </c>
      <c r="Y1814" s="276"/>
      <c r="Z1814" s="276"/>
      <c r="AB1814" s="278" t="str">
        <f t="shared" si="10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05"/>
        <v/>
      </c>
      <c r="T1815" s="225" t="str">
        <f ca="1">IF(B1815="","",IF(ISERROR(MATCH($J1815,SorP!$B$1:$B$6230,0)),"",INDIRECT("'SorP'!$A$"&amp;MATCH($J1815,SorP!$B$1:$B$6230,0))))</f>
        <v/>
      </c>
      <c r="U1815" s="241"/>
      <c r="V1815" s="275" t="e">
        <f>IF(C1815="",NA(),MATCH($B1815&amp;$C1815,'Smelter Look-up'!$J:$J,0))</f>
        <v>#N/A</v>
      </c>
      <c r="W1815" s="276"/>
      <c r="X1815" s="276">
        <f t="shared" ca="1" si="106"/>
        <v>0</v>
      </c>
      <c r="Y1815" s="276"/>
      <c r="Z1815" s="276"/>
      <c r="AB1815" s="278" t="str">
        <f t="shared" si="10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05"/>
        <v/>
      </c>
      <c r="T1816" s="225" t="str">
        <f ca="1">IF(B1816="","",IF(ISERROR(MATCH($J1816,SorP!$B$1:$B$6230,0)),"",INDIRECT("'SorP'!$A$"&amp;MATCH($J1816,SorP!$B$1:$B$6230,0))))</f>
        <v/>
      </c>
      <c r="U1816" s="241"/>
      <c r="V1816" s="275" t="e">
        <f>IF(C1816="",NA(),MATCH($B1816&amp;$C1816,'Smelter Look-up'!$J:$J,0))</f>
        <v>#N/A</v>
      </c>
      <c r="W1816" s="276"/>
      <c r="X1816" s="276">
        <f t="shared" ca="1" si="106"/>
        <v>0</v>
      </c>
      <c r="Y1816" s="276"/>
      <c r="Z1816" s="276"/>
      <c r="AB1816" s="278" t="str">
        <f t="shared" si="10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05"/>
        <v/>
      </c>
      <c r="T1817" s="225" t="str">
        <f ca="1">IF(B1817="","",IF(ISERROR(MATCH($J1817,SorP!$B$1:$B$6230,0)),"",INDIRECT("'SorP'!$A$"&amp;MATCH($J1817,SorP!$B$1:$B$6230,0))))</f>
        <v/>
      </c>
      <c r="U1817" s="241"/>
      <c r="V1817" s="275" t="e">
        <f>IF(C1817="",NA(),MATCH($B1817&amp;$C1817,'Smelter Look-up'!$J:$J,0))</f>
        <v>#N/A</v>
      </c>
      <c r="W1817" s="276"/>
      <c r="X1817" s="276">
        <f t="shared" ca="1" si="106"/>
        <v>0</v>
      </c>
      <c r="Y1817" s="276"/>
      <c r="Z1817" s="276"/>
      <c r="AB1817" s="278" t="str">
        <f t="shared" si="10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05"/>
        <v/>
      </c>
      <c r="T1818" s="225" t="str">
        <f ca="1">IF(B1818="","",IF(ISERROR(MATCH($J1818,SorP!$B$1:$B$6230,0)),"",INDIRECT("'SorP'!$A$"&amp;MATCH($J1818,SorP!$B$1:$B$6230,0))))</f>
        <v/>
      </c>
      <c r="U1818" s="241"/>
      <c r="V1818" s="275" t="e">
        <f>IF(C1818="",NA(),MATCH($B1818&amp;$C1818,'Smelter Look-up'!$J:$J,0))</f>
        <v>#N/A</v>
      </c>
      <c r="W1818" s="276"/>
      <c r="X1818" s="276">
        <f t="shared" ca="1" si="106"/>
        <v>0</v>
      </c>
      <c r="Y1818" s="276"/>
      <c r="Z1818" s="276"/>
      <c r="AB1818" s="278" t="str">
        <f t="shared" si="10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05"/>
        <v/>
      </c>
      <c r="T1819" s="225" t="str">
        <f ca="1">IF(B1819="","",IF(ISERROR(MATCH($J1819,SorP!$B$1:$B$6230,0)),"",INDIRECT("'SorP'!$A$"&amp;MATCH($J1819,SorP!$B$1:$B$6230,0))))</f>
        <v/>
      </c>
      <c r="U1819" s="241"/>
      <c r="V1819" s="275" t="e">
        <f>IF(C1819="",NA(),MATCH($B1819&amp;$C1819,'Smelter Look-up'!$J:$J,0))</f>
        <v>#N/A</v>
      </c>
      <c r="W1819" s="276"/>
      <c r="X1819" s="276">
        <f t="shared" ca="1" si="106"/>
        <v>0</v>
      </c>
      <c r="Y1819" s="276"/>
      <c r="Z1819" s="276"/>
      <c r="AB1819" s="278" t="str">
        <f t="shared" si="10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0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09">IF(AND(C1820="Smelter not listed",OR(LEN(D1820)=0,LEN(E1820)=0)),1,0)</f>
        <v>0</v>
      </c>
      <c r="Y1820" s="276"/>
      <c r="Z1820" s="276"/>
      <c r="AB1820" s="278" t="str">
        <f t="shared" ref="AB1820:AB1850" si="11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08"/>
        <v/>
      </c>
      <c r="T1821" s="225" t="str">
        <f ca="1">IF(B1821="","",IF(ISERROR(MATCH($J1821,SorP!$B$1:$B$6230,0)),"",INDIRECT("'SorP'!$A$"&amp;MATCH($J1821,SorP!$B$1:$B$6230,0))))</f>
        <v/>
      </c>
      <c r="U1821" s="241"/>
      <c r="V1821" s="275" t="e">
        <f>IF(C1821="",NA(),MATCH($B1821&amp;$C1821,'Smelter Look-up'!$J:$J,0))</f>
        <v>#N/A</v>
      </c>
      <c r="W1821" s="276"/>
      <c r="X1821" s="276">
        <f t="shared" ca="1" si="109"/>
        <v>0</v>
      </c>
      <c r="Y1821" s="276"/>
      <c r="Z1821" s="276"/>
      <c r="AB1821" s="278" t="str">
        <f t="shared" si="11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08"/>
        <v/>
      </c>
      <c r="T1822" s="225" t="str">
        <f ca="1">IF(B1822="","",IF(ISERROR(MATCH($J1822,SorP!$B$1:$B$6230,0)),"",INDIRECT("'SorP'!$A$"&amp;MATCH($J1822,SorP!$B$1:$B$6230,0))))</f>
        <v/>
      </c>
      <c r="U1822" s="241"/>
      <c r="V1822" s="275" t="e">
        <f>IF(C1822="",NA(),MATCH($B1822&amp;$C1822,'Smelter Look-up'!$J:$J,0))</f>
        <v>#N/A</v>
      </c>
      <c r="W1822" s="276"/>
      <c r="X1822" s="276">
        <f t="shared" ca="1" si="109"/>
        <v>0</v>
      </c>
      <c r="Y1822" s="276"/>
      <c r="Z1822" s="276"/>
      <c r="AB1822" s="278" t="str">
        <f t="shared" si="11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08"/>
        <v/>
      </c>
      <c r="T1823" s="225" t="str">
        <f ca="1">IF(B1823="","",IF(ISERROR(MATCH($J1823,SorP!$B$1:$B$6230,0)),"",INDIRECT("'SorP'!$A$"&amp;MATCH($J1823,SorP!$B$1:$B$6230,0))))</f>
        <v/>
      </c>
      <c r="U1823" s="241"/>
      <c r="V1823" s="275" t="e">
        <f>IF(C1823="",NA(),MATCH($B1823&amp;$C1823,'Smelter Look-up'!$J:$J,0))</f>
        <v>#N/A</v>
      </c>
      <c r="W1823" s="276"/>
      <c r="X1823" s="276">
        <f t="shared" ca="1" si="109"/>
        <v>0</v>
      </c>
      <c r="Y1823" s="276"/>
      <c r="Z1823" s="276"/>
      <c r="AB1823" s="278" t="str">
        <f t="shared" si="11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08"/>
        <v/>
      </c>
      <c r="T1824" s="225" t="str">
        <f ca="1">IF(B1824="","",IF(ISERROR(MATCH($J1824,SorP!$B$1:$B$6230,0)),"",INDIRECT("'SorP'!$A$"&amp;MATCH($J1824,SorP!$B$1:$B$6230,0))))</f>
        <v/>
      </c>
      <c r="U1824" s="241"/>
      <c r="V1824" s="275" t="e">
        <f>IF(C1824="",NA(),MATCH($B1824&amp;$C1824,'Smelter Look-up'!$J:$J,0))</f>
        <v>#N/A</v>
      </c>
      <c r="W1824" s="276"/>
      <c r="X1824" s="276">
        <f t="shared" ca="1" si="109"/>
        <v>0</v>
      </c>
      <c r="Y1824" s="276"/>
      <c r="Z1824" s="276"/>
      <c r="AB1824" s="278" t="str">
        <f t="shared" si="11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08"/>
        <v/>
      </c>
      <c r="T1825" s="225" t="str">
        <f ca="1">IF(B1825="","",IF(ISERROR(MATCH($J1825,SorP!$B$1:$B$6230,0)),"",INDIRECT("'SorP'!$A$"&amp;MATCH($J1825,SorP!$B$1:$B$6230,0))))</f>
        <v/>
      </c>
      <c r="U1825" s="241"/>
      <c r="V1825" s="275" t="e">
        <f>IF(C1825="",NA(),MATCH($B1825&amp;$C1825,'Smelter Look-up'!$J:$J,0))</f>
        <v>#N/A</v>
      </c>
      <c r="W1825" s="276"/>
      <c r="X1825" s="276">
        <f t="shared" ca="1" si="109"/>
        <v>0</v>
      </c>
      <c r="Y1825" s="276"/>
      <c r="Z1825" s="276"/>
      <c r="AB1825" s="278" t="str">
        <f t="shared" si="11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08"/>
        <v/>
      </c>
      <c r="T1826" s="225" t="str">
        <f ca="1">IF(B1826="","",IF(ISERROR(MATCH($J1826,SorP!$B$1:$B$6230,0)),"",INDIRECT("'SorP'!$A$"&amp;MATCH($J1826,SorP!$B$1:$B$6230,0))))</f>
        <v/>
      </c>
      <c r="U1826" s="241"/>
      <c r="V1826" s="275" t="e">
        <f>IF(C1826="",NA(),MATCH($B1826&amp;$C1826,'Smelter Look-up'!$J:$J,0))</f>
        <v>#N/A</v>
      </c>
      <c r="W1826" s="276"/>
      <c r="X1826" s="276">
        <f t="shared" ca="1" si="109"/>
        <v>0</v>
      </c>
      <c r="Y1826" s="276"/>
      <c r="Z1826" s="276"/>
      <c r="AB1826" s="278" t="str">
        <f t="shared" si="11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08"/>
        <v/>
      </c>
      <c r="T1827" s="225" t="str">
        <f ca="1">IF(B1827="","",IF(ISERROR(MATCH($J1827,SorP!$B$1:$B$6230,0)),"",INDIRECT("'SorP'!$A$"&amp;MATCH($J1827,SorP!$B$1:$B$6230,0))))</f>
        <v/>
      </c>
      <c r="U1827" s="241"/>
      <c r="V1827" s="275" t="e">
        <f>IF(C1827="",NA(),MATCH($B1827&amp;$C1827,'Smelter Look-up'!$J:$J,0))</f>
        <v>#N/A</v>
      </c>
      <c r="W1827" s="276"/>
      <c r="X1827" s="276">
        <f t="shared" ca="1" si="109"/>
        <v>0</v>
      </c>
      <c r="Y1827" s="276"/>
      <c r="Z1827" s="276"/>
      <c r="AB1827" s="278" t="str">
        <f t="shared" si="11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08"/>
        <v/>
      </c>
      <c r="T1828" s="225" t="str">
        <f ca="1">IF(B1828="","",IF(ISERROR(MATCH($J1828,SorP!$B$1:$B$6230,0)),"",INDIRECT("'SorP'!$A$"&amp;MATCH($J1828,SorP!$B$1:$B$6230,0))))</f>
        <v/>
      </c>
      <c r="U1828" s="241"/>
      <c r="V1828" s="275" t="e">
        <f>IF(C1828="",NA(),MATCH($B1828&amp;$C1828,'Smelter Look-up'!$J:$J,0))</f>
        <v>#N/A</v>
      </c>
      <c r="W1828" s="276"/>
      <c r="X1828" s="276">
        <f t="shared" ca="1" si="109"/>
        <v>0</v>
      </c>
      <c r="Y1828" s="276"/>
      <c r="Z1828" s="276"/>
      <c r="AB1828" s="278" t="str">
        <f t="shared" si="11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08"/>
        <v/>
      </c>
      <c r="T1829" s="225" t="str">
        <f ca="1">IF(B1829="","",IF(ISERROR(MATCH($J1829,SorP!$B$1:$B$6230,0)),"",INDIRECT("'SorP'!$A$"&amp;MATCH($J1829,SorP!$B$1:$B$6230,0))))</f>
        <v/>
      </c>
      <c r="U1829" s="241"/>
      <c r="V1829" s="275" t="e">
        <f>IF(C1829="",NA(),MATCH($B1829&amp;$C1829,'Smelter Look-up'!$J:$J,0))</f>
        <v>#N/A</v>
      </c>
      <c r="W1829" s="276"/>
      <c r="X1829" s="276">
        <f t="shared" ca="1" si="109"/>
        <v>0</v>
      </c>
      <c r="Y1829" s="276"/>
      <c r="Z1829" s="276"/>
      <c r="AB1829" s="278" t="str">
        <f t="shared" si="11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08"/>
        <v/>
      </c>
      <c r="T1830" s="225" t="str">
        <f ca="1">IF(B1830="","",IF(ISERROR(MATCH($J1830,SorP!$B$1:$B$6230,0)),"",INDIRECT("'SorP'!$A$"&amp;MATCH($J1830,SorP!$B$1:$B$6230,0))))</f>
        <v/>
      </c>
      <c r="U1830" s="241"/>
      <c r="V1830" s="275" t="e">
        <f>IF(C1830="",NA(),MATCH($B1830&amp;$C1830,'Smelter Look-up'!$J:$J,0))</f>
        <v>#N/A</v>
      </c>
      <c r="W1830" s="276"/>
      <c r="X1830" s="276">
        <f t="shared" ca="1" si="109"/>
        <v>0</v>
      </c>
      <c r="Y1830" s="276"/>
      <c r="Z1830" s="276"/>
      <c r="AB1830" s="278" t="str">
        <f t="shared" si="11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08"/>
        <v/>
      </c>
      <c r="T1831" s="225" t="str">
        <f ca="1">IF(B1831="","",IF(ISERROR(MATCH($J1831,SorP!$B$1:$B$6230,0)),"",INDIRECT("'SorP'!$A$"&amp;MATCH($J1831,SorP!$B$1:$B$6230,0))))</f>
        <v/>
      </c>
      <c r="U1831" s="241"/>
      <c r="V1831" s="275" t="e">
        <f>IF(C1831="",NA(),MATCH($B1831&amp;$C1831,'Smelter Look-up'!$J:$J,0))</f>
        <v>#N/A</v>
      </c>
      <c r="W1831" s="276"/>
      <c r="X1831" s="276">
        <f t="shared" ca="1" si="109"/>
        <v>0</v>
      </c>
      <c r="Y1831" s="276"/>
      <c r="Z1831" s="276"/>
      <c r="AB1831" s="278" t="str">
        <f t="shared" si="11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08"/>
        <v/>
      </c>
      <c r="T1832" s="225" t="str">
        <f ca="1">IF(B1832="","",IF(ISERROR(MATCH($J1832,SorP!$B$1:$B$6230,0)),"",INDIRECT("'SorP'!$A$"&amp;MATCH($J1832,SorP!$B$1:$B$6230,0))))</f>
        <v/>
      </c>
      <c r="U1832" s="241"/>
      <c r="V1832" s="275" t="e">
        <f>IF(C1832="",NA(),MATCH($B1832&amp;$C1832,'Smelter Look-up'!$J:$J,0))</f>
        <v>#N/A</v>
      </c>
      <c r="W1832" s="276"/>
      <c r="X1832" s="276">
        <f t="shared" ca="1" si="109"/>
        <v>0</v>
      </c>
      <c r="Y1832" s="276"/>
      <c r="Z1832" s="276"/>
      <c r="AB1832" s="278" t="str">
        <f t="shared" si="11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08"/>
        <v/>
      </c>
      <c r="T1833" s="225" t="str">
        <f ca="1">IF(B1833="","",IF(ISERROR(MATCH($J1833,SorP!$B$1:$B$6230,0)),"",INDIRECT("'SorP'!$A$"&amp;MATCH($J1833,SorP!$B$1:$B$6230,0))))</f>
        <v/>
      </c>
      <c r="U1833" s="241"/>
      <c r="V1833" s="275" t="e">
        <f>IF(C1833="",NA(),MATCH($B1833&amp;$C1833,'Smelter Look-up'!$J:$J,0))</f>
        <v>#N/A</v>
      </c>
      <c r="W1833" s="276"/>
      <c r="X1833" s="276">
        <f t="shared" ca="1" si="109"/>
        <v>0</v>
      </c>
      <c r="Y1833" s="276"/>
      <c r="Z1833" s="276"/>
      <c r="AB1833" s="278" t="str">
        <f t="shared" si="11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08"/>
        <v/>
      </c>
      <c r="T1834" s="225" t="str">
        <f ca="1">IF(B1834="","",IF(ISERROR(MATCH($J1834,SorP!$B$1:$B$6230,0)),"",INDIRECT("'SorP'!$A$"&amp;MATCH($J1834,SorP!$B$1:$B$6230,0))))</f>
        <v/>
      </c>
      <c r="U1834" s="241"/>
      <c r="V1834" s="275" t="e">
        <f>IF(C1834="",NA(),MATCH($B1834&amp;$C1834,'Smelter Look-up'!$J:$J,0))</f>
        <v>#N/A</v>
      </c>
      <c r="W1834" s="276"/>
      <c r="X1834" s="276">
        <f t="shared" ca="1" si="109"/>
        <v>0</v>
      </c>
      <c r="Y1834" s="276"/>
      <c r="Z1834" s="276"/>
      <c r="AB1834" s="278" t="str">
        <f t="shared" si="11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08"/>
        <v/>
      </c>
      <c r="T1835" s="225" t="str">
        <f ca="1">IF(B1835="","",IF(ISERROR(MATCH($J1835,SorP!$B$1:$B$6230,0)),"",INDIRECT("'SorP'!$A$"&amp;MATCH($J1835,SorP!$B$1:$B$6230,0))))</f>
        <v/>
      </c>
      <c r="U1835" s="241"/>
      <c r="V1835" s="275" t="e">
        <f>IF(C1835="",NA(),MATCH($B1835&amp;$C1835,'Smelter Look-up'!$J:$J,0))</f>
        <v>#N/A</v>
      </c>
      <c r="W1835" s="276"/>
      <c r="X1835" s="276">
        <f t="shared" ca="1" si="109"/>
        <v>0</v>
      </c>
      <c r="Y1835" s="276"/>
      <c r="Z1835" s="276"/>
      <c r="AB1835" s="278" t="str">
        <f t="shared" si="11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08"/>
        <v/>
      </c>
      <c r="T1836" s="225" t="str">
        <f ca="1">IF(B1836="","",IF(ISERROR(MATCH($J1836,SorP!$B$1:$B$6230,0)),"",INDIRECT("'SorP'!$A$"&amp;MATCH($J1836,SorP!$B$1:$B$6230,0))))</f>
        <v/>
      </c>
      <c r="U1836" s="241"/>
      <c r="V1836" s="275" t="e">
        <f>IF(C1836="",NA(),MATCH($B1836&amp;$C1836,'Smelter Look-up'!$J:$J,0))</f>
        <v>#N/A</v>
      </c>
      <c r="W1836" s="276"/>
      <c r="X1836" s="276">
        <f t="shared" ca="1" si="109"/>
        <v>0</v>
      </c>
      <c r="Y1836" s="276"/>
      <c r="Z1836" s="276"/>
      <c r="AB1836" s="278" t="str">
        <f t="shared" si="11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08"/>
        <v/>
      </c>
      <c r="T1837" s="225" t="str">
        <f ca="1">IF(B1837="","",IF(ISERROR(MATCH($J1837,SorP!$B$1:$B$6230,0)),"",INDIRECT("'SorP'!$A$"&amp;MATCH($J1837,SorP!$B$1:$B$6230,0))))</f>
        <v/>
      </c>
      <c r="U1837" s="241"/>
      <c r="V1837" s="275" t="e">
        <f>IF(C1837="",NA(),MATCH($B1837&amp;$C1837,'Smelter Look-up'!$J:$J,0))</f>
        <v>#N/A</v>
      </c>
      <c r="W1837" s="276"/>
      <c r="X1837" s="276">
        <f t="shared" ca="1" si="109"/>
        <v>0</v>
      </c>
      <c r="Y1837" s="276"/>
      <c r="Z1837" s="276"/>
      <c r="AB1837" s="278" t="str">
        <f t="shared" si="11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08"/>
        <v/>
      </c>
      <c r="T1838" s="225" t="str">
        <f ca="1">IF(B1838="","",IF(ISERROR(MATCH($J1838,SorP!$B$1:$B$6230,0)),"",INDIRECT("'SorP'!$A$"&amp;MATCH($J1838,SorP!$B$1:$B$6230,0))))</f>
        <v/>
      </c>
      <c r="U1838" s="241"/>
      <c r="V1838" s="275" t="e">
        <f>IF(C1838="",NA(),MATCH($B1838&amp;$C1838,'Smelter Look-up'!$J:$J,0))</f>
        <v>#N/A</v>
      </c>
      <c r="W1838" s="276"/>
      <c r="X1838" s="276">
        <f t="shared" ca="1" si="109"/>
        <v>0</v>
      </c>
      <c r="Y1838" s="276"/>
      <c r="Z1838" s="276"/>
      <c r="AB1838" s="278" t="str">
        <f t="shared" si="11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08"/>
        <v/>
      </c>
      <c r="T1839" s="225" t="str">
        <f ca="1">IF(B1839="","",IF(ISERROR(MATCH($J1839,SorP!$B$1:$B$6230,0)),"",INDIRECT("'SorP'!$A$"&amp;MATCH($J1839,SorP!$B$1:$B$6230,0))))</f>
        <v/>
      </c>
      <c r="U1839" s="241"/>
      <c r="V1839" s="275" t="e">
        <f>IF(C1839="",NA(),MATCH($B1839&amp;$C1839,'Smelter Look-up'!$J:$J,0))</f>
        <v>#N/A</v>
      </c>
      <c r="W1839" s="276"/>
      <c r="X1839" s="276">
        <f t="shared" ca="1" si="109"/>
        <v>0</v>
      </c>
      <c r="Y1839" s="276"/>
      <c r="Z1839" s="276"/>
      <c r="AB1839" s="278" t="str">
        <f t="shared" si="11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08"/>
        <v/>
      </c>
      <c r="T1840" s="225" t="str">
        <f ca="1">IF(B1840="","",IF(ISERROR(MATCH($J1840,SorP!$B$1:$B$6230,0)),"",INDIRECT("'SorP'!$A$"&amp;MATCH($J1840,SorP!$B$1:$B$6230,0))))</f>
        <v/>
      </c>
      <c r="U1840" s="241"/>
      <c r="V1840" s="275" t="e">
        <f>IF(C1840="",NA(),MATCH($B1840&amp;$C1840,'Smelter Look-up'!$J:$J,0))</f>
        <v>#N/A</v>
      </c>
      <c r="W1840" s="276"/>
      <c r="X1840" s="276">
        <f t="shared" ca="1" si="109"/>
        <v>0</v>
      </c>
      <c r="Y1840" s="276"/>
      <c r="Z1840" s="276"/>
      <c r="AB1840" s="278" t="str">
        <f t="shared" si="11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08"/>
        <v/>
      </c>
      <c r="T1841" s="225" t="str">
        <f ca="1">IF(B1841="","",IF(ISERROR(MATCH($J1841,SorP!$B$1:$B$6230,0)),"",INDIRECT("'SorP'!$A$"&amp;MATCH($J1841,SorP!$B$1:$B$6230,0))))</f>
        <v/>
      </c>
      <c r="U1841" s="241"/>
      <c r="V1841" s="275" t="e">
        <f>IF(C1841="",NA(),MATCH($B1841&amp;$C1841,'Smelter Look-up'!$J:$J,0))</f>
        <v>#N/A</v>
      </c>
      <c r="W1841" s="276"/>
      <c r="X1841" s="276">
        <f t="shared" ca="1" si="109"/>
        <v>0</v>
      </c>
      <c r="Y1841" s="276"/>
      <c r="Z1841" s="276"/>
      <c r="AB1841" s="278" t="str">
        <f t="shared" si="11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08"/>
        <v/>
      </c>
      <c r="T1842" s="225" t="str">
        <f ca="1">IF(B1842="","",IF(ISERROR(MATCH($J1842,SorP!$B$1:$B$6230,0)),"",INDIRECT("'SorP'!$A$"&amp;MATCH($J1842,SorP!$B$1:$B$6230,0))))</f>
        <v/>
      </c>
      <c r="U1842" s="241"/>
      <c r="V1842" s="275" t="e">
        <f>IF(C1842="",NA(),MATCH($B1842&amp;$C1842,'Smelter Look-up'!$J:$J,0))</f>
        <v>#N/A</v>
      </c>
      <c r="W1842" s="276"/>
      <c r="X1842" s="276">
        <f t="shared" ca="1" si="109"/>
        <v>0</v>
      </c>
      <c r="Y1842" s="276"/>
      <c r="Z1842" s="276"/>
      <c r="AB1842" s="278" t="str">
        <f t="shared" si="11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08"/>
        <v/>
      </c>
      <c r="T1843" s="225" t="str">
        <f ca="1">IF(B1843="","",IF(ISERROR(MATCH($J1843,SorP!$B$1:$B$6230,0)),"",INDIRECT("'SorP'!$A$"&amp;MATCH($J1843,SorP!$B$1:$B$6230,0))))</f>
        <v/>
      </c>
      <c r="U1843" s="241"/>
      <c r="V1843" s="275" t="e">
        <f>IF(C1843="",NA(),MATCH($B1843&amp;$C1843,'Smelter Look-up'!$J:$J,0))</f>
        <v>#N/A</v>
      </c>
      <c r="W1843" s="276"/>
      <c r="X1843" s="276">
        <f t="shared" ca="1" si="109"/>
        <v>0</v>
      </c>
      <c r="Y1843" s="276"/>
      <c r="Z1843" s="276"/>
      <c r="AB1843" s="278" t="str">
        <f t="shared" si="11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08"/>
        <v/>
      </c>
      <c r="T1844" s="225" t="str">
        <f ca="1">IF(B1844="","",IF(ISERROR(MATCH($J1844,SorP!$B$1:$B$6230,0)),"",INDIRECT("'SorP'!$A$"&amp;MATCH($J1844,SorP!$B$1:$B$6230,0))))</f>
        <v/>
      </c>
      <c r="U1844" s="241"/>
      <c r="V1844" s="275" t="e">
        <f>IF(C1844="",NA(),MATCH($B1844&amp;$C1844,'Smelter Look-up'!$J:$J,0))</f>
        <v>#N/A</v>
      </c>
      <c r="W1844" s="276"/>
      <c r="X1844" s="276">
        <f t="shared" ca="1" si="109"/>
        <v>0</v>
      </c>
      <c r="Y1844" s="276"/>
      <c r="Z1844" s="276"/>
      <c r="AB1844" s="278" t="str">
        <f t="shared" si="11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08"/>
        <v/>
      </c>
      <c r="T1845" s="225" t="str">
        <f ca="1">IF(B1845="","",IF(ISERROR(MATCH($J1845,SorP!$B$1:$B$6230,0)),"",INDIRECT("'SorP'!$A$"&amp;MATCH($J1845,SorP!$B$1:$B$6230,0))))</f>
        <v/>
      </c>
      <c r="U1845" s="241"/>
      <c r="V1845" s="275" t="e">
        <f>IF(C1845="",NA(),MATCH($B1845&amp;$C1845,'Smelter Look-up'!$J:$J,0))</f>
        <v>#N/A</v>
      </c>
      <c r="W1845" s="276"/>
      <c r="X1845" s="276">
        <f t="shared" ca="1" si="109"/>
        <v>0</v>
      </c>
      <c r="Y1845" s="276"/>
      <c r="Z1845" s="276"/>
      <c r="AB1845" s="278" t="str">
        <f t="shared" si="11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08"/>
        <v/>
      </c>
      <c r="T1846" s="225" t="str">
        <f ca="1">IF(B1846="","",IF(ISERROR(MATCH($J1846,SorP!$B$1:$B$6230,0)),"",INDIRECT("'SorP'!$A$"&amp;MATCH($J1846,SorP!$B$1:$B$6230,0))))</f>
        <v/>
      </c>
      <c r="U1846" s="241"/>
      <c r="V1846" s="275" t="e">
        <f>IF(C1846="",NA(),MATCH($B1846&amp;$C1846,'Smelter Look-up'!$J:$J,0))</f>
        <v>#N/A</v>
      </c>
      <c r="W1846" s="276"/>
      <c r="X1846" s="276">
        <f t="shared" ca="1" si="109"/>
        <v>0</v>
      </c>
      <c r="Y1846" s="276"/>
      <c r="Z1846" s="276"/>
      <c r="AB1846" s="278" t="str">
        <f t="shared" si="11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08"/>
        <v/>
      </c>
      <c r="T1847" s="225" t="str">
        <f ca="1">IF(B1847="","",IF(ISERROR(MATCH($J1847,SorP!$B$1:$B$6230,0)),"",INDIRECT("'SorP'!$A$"&amp;MATCH($J1847,SorP!$B$1:$B$6230,0))))</f>
        <v/>
      </c>
      <c r="U1847" s="241"/>
      <c r="V1847" s="275" t="e">
        <f>IF(C1847="",NA(),MATCH($B1847&amp;$C1847,'Smelter Look-up'!$J:$J,0))</f>
        <v>#N/A</v>
      </c>
      <c r="W1847" s="276"/>
      <c r="X1847" s="276">
        <f t="shared" ca="1" si="109"/>
        <v>0</v>
      </c>
      <c r="Y1847" s="276"/>
      <c r="Z1847" s="276"/>
      <c r="AB1847" s="278" t="str">
        <f t="shared" si="11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08"/>
        <v/>
      </c>
      <c r="T1848" s="225" t="str">
        <f ca="1">IF(B1848="","",IF(ISERROR(MATCH($J1848,SorP!$B$1:$B$6230,0)),"",INDIRECT("'SorP'!$A$"&amp;MATCH($J1848,SorP!$B$1:$B$6230,0))))</f>
        <v/>
      </c>
      <c r="U1848" s="241"/>
      <c r="V1848" s="275" t="e">
        <f>IF(C1848="",NA(),MATCH($B1848&amp;$C1848,'Smelter Look-up'!$J:$J,0))</f>
        <v>#N/A</v>
      </c>
      <c r="W1848" s="276"/>
      <c r="X1848" s="276">
        <f t="shared" ca="1" si="109"/>
        <v>0</v>
      </c>
      <c r="Y1848" s="276"/>
      <c r="Z1848" s="276"/>
      <c r="AB1848" s="278" t="str">
        <f t="shared" si="11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08"/>
        <v/>
      </c>
      <c r="T1849" s="225" t="str">
        <f ca="1">IF(B1849="","",IF(ISERROR(MATCH($J1849,SorP!$B$1:$B$6230,0)),"",INDIRECT("'SorP'!$A$"&amp;MATCH($J1849,SorP!$B$1:$B$6230,0))))</f>
        <v/>
      </c>
      <c r="U1849" s="241"/>
      <c r="V1849" s="275" t="e">
        <f>IF(C1849="",NA(),MATCH($B1849&amp;$C1849,'Smelter Look-up'!$J:$J,0))</f>
        <v>#N/A</v>
      </c>
      <c r="W1849" s="276"/>
      <c r="X1849" s="276">
        <f t="shared" ca="1" si="109"/>
        <v>0</v>
      </c>
      <c r="Y1849" s="276"/>
      <c r="Z1849" s="276"/>
      <c r="AB1849" s="278" t="str">
        <f t="shared" si="11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08"/>
        <v/>
      </c>
      <c r="T1850" s="225" t="str">
        <f ca="1">IF(B1850="","",IF(ISERROR(MATCH($J1850,SorP!$B$1:$B$6230,0)),"",INDIRECT("'SorP'!$A$"&amp;MATCH($J1850,SorP!$B$1:$B$6230,0))))</f>
        <v/>
      </c>
      <c r="U1850" s="241"/>
      <c r="V1850" s="275" t="e">
        <f>IF(C1850="",NA(),MATCH($B1850&amp;$C1850,'Smelter Look-up'!$J:$J,0))</f>
        <v>#N/A</v>
      </c>
      <c r="W1850" s="276"/>
      <c r="X1850" s="276">
        <f t="shared" ca="1" si="109"/>
        <v>0</v>
      </c>
      <c r="Y1850" s="276"/>
      <c r="Z1850" s="276"/>
      <c r="AB1850" s="278" t="str">
        <f t="shared" si="11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11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112">IF(AND(C1851="Smelter not listed",OR(LEN(D1851)=0,LEN(E1851)=0)),1,0)</f>
        <v>0</v>
      </c>
      <c r="Y1851" s="276"/>
      <c r="Z1851" s="276"/>
      <c r="AB1851" s="278" t="str">
        <f t="shared" ref="AB1851" si="11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1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15">IF(AND(C1852="Smelter not listed",OR(LEN(D1852)=0,LEN(E1852)=0)),1,0)</f>
        <v>0</v>
      </c>
      <c r="Y1852" s="276"/>
      <c r="Z1852" s="276"/>
      <c r="AB1852" s="278" t="str">
        <f t="shared" ref="AB1852:AB1883" si="11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14"/>
        <v/>
      </c>
      <c r="T1853" s="225" t="str">
        <f ca="1">IF(B1853="","",IF(ISERROR(MATCH($J1853,SorP!$B$1:$B$6230,0)),"",INDIRECT("'SorP'!$A$"&amp;MATCH($J1853,SorP!$B$1:$B$6230,0))))</f>
        <v/>
      </c>
      <c r="U1853" s="241"/>
      <c r="V1853" s="275" t="e">
        <f>IF(C1853="",NA(),MATCH($B1853&amp;$C1853,'Smelter Look-up'!$J:$J,0))</f>
        <v>#N/A</v>
      </c>
      <c r="W1853" s="276"/>
      <c r="X1853" s="276">
        <f t="shared" ca="1" si="115"/>
        <v>0</v>
      </c>
      <c r="Y1853" s="276"/>
      <c r="Z1853" s="276"/>
      <c r="AB1853" s="278" t="str">
        <f t="shared" si="11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14"/>
        <v/>
      </c>
      <c r="T1854" s="225" t="str">
        <f ca="1">IF(B1854="","",IF(ISERROR(MATCH($J1854,SorP!$B$1:$B$6230,0)),"",INDIRECT("'SorP'!$A$"&amp;MATCH($J1854,SorP!$B$1:$B$6230,0))))</f>
        <v/>
      </c>
      <c r="U1854" s="241"/>
      <c r="V1854" s="275" t="e">
        <f>IF(C1854="",NA(),MATCH($B1854&amp;$C1854,'Smelter Look-up'!$J:$J,0))</f>
        <v>#N/A</v>
      </c>
      <c r="W1854" s="276"/>
      <c r="X1854" s="276">
        <f t="shared" ca="1" si="115"/>
        <v>0</v>
      </c>
      <c r="Y1854" s="276"/>
      <c r="Z1854" s="276"/>
      <c r="AB1854" s="278" t="str">
        <f t="shared" si="11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14"/>
        <v/>
      </c>
      <c r="T1855" s="225" t="str">
        <f ca="1">IF(B1855="","",IF(ISERROR(MATCH($J1855,SorP!$B$1:$B$6230,0)),"",INDIRECT("'SorP'!$A$"&amp;MATCH($J1855,SorP!$B$1:$B$6230,0))))</f>
        <v/>
      </c>
      <c r="U1855" s="241"/>
      <c r="V1855" s="275" t="e">
        <f>IF(C1855="",NA(),MATCH($B1855&amp;$C1855,'Smelter Look-up'!$J:$J,0))</f>
        <v>#N/A</v>
      </c>
      <c r="W1855" s="276"/>
      <c r="X1855" s="276">
        <f t="shared" ca="1" si="115"/>
        <v>0</v>
      </c>
      <c r="Y1855" s="276"/>
      <c r="Z1855" s="276"/>
      <c r="AB1855" s="278" t="str">
        <f t="shared" si="11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14"/>
        <v/>
      </c>
      <c r="T1856" s="225" t="str">
        <f ca="1">IF(B1856="","",IF(ISERROR(MATCH($J1856,SorP!$B$1:$B$6230,0)),"",INDIRECT("'SorP'!$A$"&amp;MATCH($J1856,SorP!$B$1:$B$6230,0))))</f>
        <v/>
      </c>
      <c r="U1856" s="241"/>
      <c r="V1856" s="275" t="e">
        <f>IF(C1856="",NA(),MATCH($B1856&amp;$C1856,'Smelter Look-up'!$J:$J,0))</f>
        <v>#N/A</v>
      </c>
      <c r="W1856" s="276"/>
      <c r="X1856" s="276">
        <f t="shared" ca="1" si="115"/>
        <v>0</v>
      </c>
      <c r="Y1856" s="276"/>
      <c r="Z1856" s="276"/>
      <c r="AB1856" s="278" t="str">
        <f t="shared" si="11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14"/>
        <v/>
      </c>
      <c r="T1857" s="225" t="str">
        <f ca="1">IF(B1857="","",IF(ISERROR(MATCH($J1857,SorP!$B$1:$B$6230,0)),"",INDIRECT("'SorP'!$A$"&amp;MATCH($J1857,SorP!$B$1:$B$6230,0))))</f>
        <v/>
      </c>
      <c r="U1857" s="241"/>
      <c r="V1857" s="275" t="e">
        <f>IF(C1857="",NA(),MATCH($B1857&amp;$C1857,'Smelter Look-up'!$J:$J,0))</f>
        <v>#N/A</v>
      </c>
      <c r="W1857" s="276"/>
      <c r="X1857" s="276">
        <f t="shared" ca="1" si="115"/>
        <v>0</v>
      </c>
      <c r="Y1857" s="276"/>
      <c r="Z1857" s="276"/>
      <c r="AB1857" s="278" t="str">
        <f t="shared" si="11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14"/>
        <v/>
      </c>
      <c r="T1858" s="225" t="str">
        <f ca="1">IF(B1858="","",IF(ISERROR(MATCH($J1858,SorP!$B$1:$B$6230,0)),"",INDIRECT("'SorP'!$A$"&amp;MATCH($J1858,SorP!$B$1:$B$6230,0))))</f>
        <v/>
      </c>
      <c r="U1858" s="241"/>
      <c r="V1858" s="275" t="e">
        <f>IF(C1858="",NA(),MATCH($B1858&amp;$C1858,'Smelter Look-up'!$J:$J,0))</f>
        <v>#N/A</v>
      </c>
      <c r="W1858" s="276"/>
      <c r="X1858" s="276">
        <f t="shared" ca="1" si="115"/>
        <v>0</v>
      </c>
      <c r="Y1858" s="276"/>
      <c r="Z1858" s="276"/>
      <c r="AB1858" s="278" t="str">
        <f t="shared" si="11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14"/>
        <v/>
      </c>
      <c r="T1859" s="225" t="str">
        <f ca="1">IF(B1859="","",IF(ISERROR(MATCH($J1859,SorP!$B$1:$B$6230,0)),"",INDIRECT("'SorP'!$A$"&amp;MATCH($J1859,SorP!$B$1:$B$6230,0))))</f>
        <v/>
      </c>
      <c r="U1859" s="241"/>
      <c r="V1859" s="275" t="e">
        <f>IF(C1859="",NA(),MATCH($B1859&amp;$C1859,'Smelter Look-up'!$J:$J,0))</f>
        <v>#N/A</v>
      </c>
      <c r="W1859" s="276"/>
      <c r="X1859" s="276">
        <f t="shared" ca="1" si="115"/>
        <v>0</v>
      </c>
      <c r="Y1859" s="276"/>
      <c r="Z1859" s="276"/>
      <c r="AB1859" s="278" t="str">
        <f t="shared" si="11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14"/>
        <v/>
      </c>
      <c r="T1860" s="225" t="str">
        <f ca="1">IF(B1860="","",IF(ISERROR(MATCH($J1860,SorP!$B$1:$B$6230,0)),"",INDIRECT("'SorP'!$A$"&amp;MATCH($J1860,SorP!$B$1:$B$6230,0))))</f>
        <v/>
      </c>
      <c r="U1860" s="241"/>
      <c r="V1860" s="275" t="e">
        <f>IF(C1860="",NA(),MATCH($B1860&amp;$C1860,'Smelter Look-up'!$J:$J,0))</f>
        <v>#N/A</v>
      </c>
      <c r="W1860" s="276"/>
      <c r="X1860" s="276">
        <f t="shared" ca="1" si="115"/>
        <v>0</v>
      </c>
      <c r="Y1860" s="276"/>
      <c r="Z1860" s="276"/>
      <c r="AB1860" s="278" t="str">
        <f t="shared" si="11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14"/>
        <v/>
      </c>
      <c r="T1861" s="225" t="str">
        <f ca="1">IF(B1861="","",IF(ISERROR(MATCH($J1861,SorP!$B$1:$B$6230,0)),"",INDIRECT("'SorP'!$A$"&amp;MATCH($J1861,SorP!$B$1:$B$6230,0))))</f>
        <v/>
      </c>
      <c r="U1861" s="241"/>
      <c r="V1861" s="275" t="e">
        <f>IF(C1861="",NA(),MATCH($B1861&amp;$C1861,'Smelter Look-up'!$J:$J,0))</f>
        <v>#N/A</v>
      </c>
      <c r="W1861" s="276"/>
      <c r="X1861" s="276">
        <f t="shared" ca="1" si="115"/>
        <v>0</v>
      </c>
      <c r="Y1861" s="276"/>
      <c r="Z1861" s="276"/>
      <c r="AB1861" s="278" t="str">
        <f t="shared" si="11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14"/>
        <v/>
      </c>
      <c r="T1862" s="225" t="str">
        <f ca="1">IF(B1862="","",IF(ISERROR(MATCH($J1862,SorP!$B$1:$B$6230,0)),"",INDIRECT("'SorP'!$A$"&amp;MATCH($J1862,SorP!$B$1:$B$6230,0))))</f>
        <v/>
      </c>
      <c r="U1862" s="241"/>
      <c r="V1862" s="275" t="e">
        <f>IF(C1862="",NA(),MATCH($B1862&amp;$C1862,'Smelter Look-up'!$J:$J,0))</f>
        <v>#N/A</v>
      </c>
      <c r="W1862" s="276"/>
      <c r="X1862" s="276">
        <f t="shared" ca="1" si="115"/>
        <v>0</v>
      </c>
      <c r="Y1862" s="276"/>
      <c r="Z1862" s="276"/>
      <c r="AB1862" s="278" t="str">
        <f t="shared" si="11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14"/>
        <v/>
      </c>
      <c r="T1863" s="225" t="str">
        <f ca="1">IF(B1863="","",IF(ISERROR(MATCH($J1863,SorP!$B$1:$B$6230,0)),"",INDIRECT("'SorP'!$A$"&amp;MATCH($J1863,SorP!$B$1:$B$6230,0))))</f>
        <v/>
      </c>
      <c r="U1863" s="241"/>
      <c r="V1863" s="275" t="e">
        <f>IF(C1863="",NA(),MATCH($B1863&amp;$C1863,'Smelter Look-up'!$J:$J,0))</f>
        <v>#N/A</v>
      </c>
      <c r="W1863" s="276"/>
      <c r="X1863" s="276">
        <f t="shared" ca="1" si="115"/>
        <v>0</v>
      </c>
      <c r="Y1863" s="276"/>
      <c r="Z1863" s="276"/>
      <c r="AB1863" s="278" t="str">
        <f t="shared" si="11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14"/>
        <v/>
      </c>
      <c r="T1864" s="225" t="str">
        <f ca="1">IF(B1864="","",IF(ISERROR(MATCH($J1864,SorP!$B$1:$B$6230,0)),"",INDIRECT("'SorP'!$A$"&amp;MATCH($J1864,SorP!$B$1:$B$6230,0))))</f>
        <v/>
      </c>
      <c r="U1864" s="241"/>
      <c r="V1864" s="275" t="e">
        <f>IF(C1864="",NA(),MATCH($B1864&amp;$C1864,'Smelter Look-up'!$J:$J,0))</f>
        <v>#N/A</v>
      </c>
      <c r="W1864" s="276"/>
      <c r="X1864" s="276">
        <f t="shared" ca="1" si="115"/>
        <v>0</v>
      </c>
      <c r="Y1864" s="276"/>
      <c r="Z1864" s="276"/>
      <c r="AB1864" s="278" t="str">
        <f t="shared" si="11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14"/>
        <v/>
      </c>
      <c r="T1865" s="225" t="str">
        <f ca="1">IF(B1865="","",IF(ISERROR(MATCH($J1865,SorP!$B$1:$B$6230,0)),"",INDIRECT("'SorP'!$A$"&amp;MATCH($J1865,SorP!$B$1:$B$6230,0))))</f>
        <v/>
      </c>
      <c r="U1865" s="241"/>
      <c r="V1865" s="275" t="e">
        <f>IF(C1865="",NA(),MATCH($B1865&amp;$C1865,'Smelter Look-up'!$J:$J,0))</f>
        <v>#N/A</v>
      </c>
      <c r="W1865" s="276"/>
      <c r="X1865" s="276">
        <f t="shared" ca="1" si="115"/>
        <v>0</v>
      </c>
      <c r="Y1865" s="276"/>
      <c r="Z1865" s="276"/>
      <c r="AB1865" s="278" t="str">
        <f t="shared" si="11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14"/>
        <v/>
      </c>
      <c r="T1866" s="225" t="str">
        <f ca="1">IF(B1866="","",IF(ISERROR(MATCH($J1866,SorP!$B$1:$B$6230,0)),"",INDIRECT("'SorP'!$A$"&amp;MATCH($J1866,SorP!$B$1:$B$6230,0))))</f>
        <v/>
      </c>
      <c r="U1866" s="241"/>
      <c r="V1866" s="275" t="e">
        <f>IF(C1866="",NA(),MATCH($B1866&amp;$C1866,'Smelter Look-up'!$J:$J,0))</f>
        <v>#N/A</v>
      </c>
      <c r="W1866" s="276"/>
      <c r="X1866" s="276">
        <f t="shared" ca="1" si="115"/>
        <v>0</v>
      </c>
      <c r="Y1866" s="276"/>
      <c r="Z1866" s="276"/>
      <c r="AB1866" s="278" t="str">
        <f t="shared" si="11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14"/>
        <v/>
      </c>
      <c r="T1867" s="225" t="str">
        <f ca="1">IF(B1867="","",IF(ISERROR(MATCH($J1867,SorP!$B$1:$B$6230,0)),"",INDIRECT("'SorP'!$A$"&amp;MATCH($J1867,SorP!$B$1:$B$6230,0))))</f>
        <v/>
      </c>
      <c r="U1867" s="241"/>
      <c r="V1867" s="275" t="e">
        <f>IF(C1867="",NA(),MATCH($B1867&amp;$C1867,'Smelter Look-up'!$J:$J,0))</f>
        <v>#N/A</v>
      </c>
      <c r="W1867" s="276"/>
      <c r="X1867" s="276">
        <f t="shared" ca="1" si="115"/>
        <v>0</v>
      </c>
      <c r="Y1867" s="276"/>
      <c r="Z1867" s="276"/>
      <c r="AB1867" s="278" t="str">
        <f t="shared" si="11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14"/>
        <v/>
      </c>
      <c r="T1868" s="225" t="str">
        <f ca="1">IF(B1868="","",IF(ISERROR(MATCH($J1868,SorP!$B$1:$B$6230,0)),"",INDIRECT("'SorP'!$A$"&amp;MATCH($J1868,SorP!$B$1:$B$6230,0))))</f>
        <v/>
      </c>
      <c r="U1868" s="241"/>
      <c r="V1868" s="275" t="e">
        <f>IF(C1868="",NA(),MATCH($B1868&amp;$C1868,'Smelter Look-up'!$J:$J,0))</f>
        <v>#N/A</v>
      </c>
      <c r="W1868" s="276"/>
      <c r="X1868" s="276">
        <f t="shared" ca="1" si="115"/>
        <v>0</v>
      </c>
      <c r="Y1868" s="276"/>
      <c r="Z1868" s="276"/>
      <c r="AB1868" s="278" t="str">
        <f t="shared" si="11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14"/>
        <v/>
      </c>
      <c r="T1869" s="225" t="str">
        <f ca="1">IF(B1869="","",IF(ISERROR(MATCH($J1869,SorP!$B$1:$B$6230,0)),"",INDIRECT("'SorP'!$A$"&amp;MATCH($J1869,SorP!$B$1:$B$6230,0))))</f>
        <v/>
      </c>
      <c r="U1869" s="241"/>
      <c r="V1869" s="275" t="e">
        <f>IF(C1869="",NA(),MATCH($B1869&amp;$C1869,'Smelter Look-up'!$J:$J,0))</f>
        <v>#N/A</v>
      </c>
      <c r="W1869" s="276"/>
      <c r="X1869" s="276">
        <f t="shared" ca="1" si="115"/>
        <v>0</v>
      </c>
      <c r="Y1869" s="276"/>
      <c r="Z1869" s="276"/>
      <c r="AB1869" s="278" t="str">
        <f t="shared" si="11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14"/>
        <v/>
      </c>
      <c r="T1870" s="225" t="str">
        <f ca="1">IF(B1870="","",IF(ISERROR(MATCH($J1870,SorP!$B$1:$B$6230,0)),"",INDIRECT("'SorP'!$A$"&amp;MATCH($J1870,SorP!$B$1:$B$6230,0))))</f>
        <v/>
      </c>
      <c r="U1870" s="241"/>
      <c r="V1870" s="275" t="e">
        <f>IF(C1870="",NA(),MATCH($B1870&amp;$C1870,'Smelter Look-up'!$J:$J,0))</f>
        <v>#N/A</v>
      </c>
      <c r="W1870" s="276"/>
      <c r="X1870" s="276">
        <f t="shared" ca="1" si="115"/>
        <v>0</v>
      </c>
      <c r="Y1870" s="276"/>
      <c r="Z1870" s="276"/>
      <c r="AB1870" s="278" t="str">
        <f t="shared" si="11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14"/>
        <v/>
      </c>
      <c r="T1871" s="225" t="str">
        <f ca="1">IF(B1871="","",IF(ISERROR(MATCH($J1871,SorP!$B$1:$B$6230,0)),"",INDIRECT("'SorP'!$A$"&amp;MATCH($J1871,SorP!$B$1:$B$6230,0))))</f>
        <v/>
      </c>
      <c r="U1871" s="241"/>
      <c r="V1871" s="275" t="e">
        <f>IF(C1871="",NA(),MATCH($B1871&amp;$C1871,'Smelter Look-up'!$J:$J,0))</f>
        <v>#N/A</v>
      </c>
      <c r="W1871" s="276"/>
      <c r="X1871" s="276">
        <f t="shared" ca="1" si="115"/>
        <v>0</v>
      </c>
      <c r="Y1871" s="276"/>
      <c r="Z1871" s="276"/>
      <c r="AB1871" s="278" t="str">
        <f t="shared" si="11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14"/>
        <v/>
      </c>
      <c r="T1872" s="225" t="str">
        <f ca="1">IF(B1872="","",IF(ISERROR(MATCH($J1872,SorP!$B$1:$B$6230,0)),"",INDIRECT("'SorP'!$A$"&amp;MATCH($J1872,SorP!$B$1:$B$6230,0))))</f>
        <v/>
      </c>
      <c r="U1872" s="241"/>
      <c r="V1872" s="275" t="e">
        <f>IF(C1872="",NA(),MATCH($B1872&amp;$C1872,'Smelter Look-up'!$J:$J,0))</f>
        <v>#N/A</v>
      </c>
      <c r="W1872" s="276"/>
      <c r="X1872" s="276">
        <f t="shared" ca="1" si="115"/>
        <v>0</v>
      </c>
      <c r="Y1872" s="276"/>
      <c r="Z1872" s="276"/>
      <c r="AB1872" s="278" t="str">
        <f t="shared" si="11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14"/>
        <v/>
      </c>
      <c r="T1873" s="225" t="str">
        <f ca="1">IF(B1873="","",IF(ISERROR(MATCH($J1873,SorP!$B$1:$B$6230,0)),"",INDIRECT("'SorP'!$A$"&amp;MATCH($J1873,SorP!$B$1:$B$6230,0))))</f>
        <v/>
      </c>
      <c r="U1873" s="241"/>
      <c r="V1873" s="275" t="e">
        <f>IF(C1873="",NA(),MATCH($B1873&amp;$C1873,'Smelter Look-up'!$J:$J,0))</f>
        <v>#N/A</v>
      </c>
      <c r="W1873" s="276"/>
      <c r="X1873" s="276">
        <f t="shared" ca="1" si="115"/>
        <v>0</v>
      </c>
      <c r="Y1873" s="276"/>
      <c r="Z1873" s="276"/>
      <c r="AB1873" s="278" t="str">
        <f t="shared" si="11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14"/>
        <v/>
      </c>
      <c r="T1874" s="225" t="str">
        <f ca="1">IF(B1874="","",IF(ISERROR(MATCH($J1874,SorP!$B$1:$B$6230,0)),"",INDIRECT("'SorP'!$A$"&amp;MATCH($J1874,SorP!$B$1:$B$6230,0))))</f>
        <v/>
      </c>
      <c r="U1874" s="241"/>
      <c r="V1874" s="275" t="e">
        <f>IF(C1874="",NA(),MATCH($B1874&amp;$C1874,'Smelter Look-up'!$J:$J,0))</f>
        <v>#N/A</v>
      </c>
      <c r="W1874" s="276"/>
      <c r="X1874" s="276">
        <f t="shared" ca="1" si="115"/>
        <v>0</v>
      </c>
      <c r="Y1874" s="276"/>
      <c r="Z1874" s="276"/>
      <c r="AB1874" s="278" t="str">
        <f t="shared" si="11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14"/>
        <v/>
      </c>
      <c r="T1875" s="225" t="str">
        <f ca="1">IF(B1875="","",IF(ISERROR(MATCH($J1875,SorP!$B$1:$B$6230,0)),"",INDIRECT("'SorP'!$A$"&amp;MATCH($J1875,SorP!$B$1:$B$6230,0))))</f>
        <v/>
      </c>
      <c r="U1875" s="241"/>
      <c r="V1875" s="275" t="e">
        <f>IF(C1875="",NA(),MATCH($B1875&amp;$C1875,'Smelter Look-up'!$J:$J,0))</f>
        <v>#N/A</v>
      </c>
      <c r="W1875" s="276"/>
      <c r="X1875" s="276">
        <f t="shared" ca="1" si="115"/>
        <v>0</v>
      </c>
      <c r="Y1875" s="276"/>
      <c r="Z1875" s="276"/>
      <c r="AB1875" s="278" t="str">
        <f t="shared" si="11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14"/>
        <v/>
      </c>
      <c r="T1876" s="225" t="str">
        <f ca="1">IF(B1876="","",IF(ISERROR(MATCH($J1876,SorP!$B$1:$B$6230,0)),"",INDIRECT("'SorP'!$A$"&amp;MATCH($J1876,SorP!$B$1:$B$6230,0))))</f>
        <v/>
      </c>
      <c r="U1876" s="241"/>
      <c r="V1876" s="275" t="e">
        <f>IF(C1876="",NA(),MATCH($B1876&amp;$C1876,'Smelter Look-up'!$J:$J,0))</f>
        <v>#N/A</v>
      </c>
      <c r="W1876" s="276"/>
      <c r="X1876" s="276">
        <f t="shared" ca="1" si="115"/>
        <v>0</v>
      </c>
      <c r="Y1876" s="276"/>
      <c r="Z1876" s="276"/>
      <c r="AB1876" s="278" t="str">
        <f t="shared" si="11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14"/>
        <v/>
      </c>
      <c r="T1877" s="225" t="str">
        <f ca="1">IF(B1877="","",IF(ISERROR(MATCH($J1877,SorP!$B$1:$B$6230,0)),"",INDIRECT("'SorP'!$A$"&amp;MATCH($J1877,SorP!$B$1:$B$6230,0))))</f>
        <v/>
      </c>
      <c r="U1877" s="241"/>
      <c r="V1877" s="275" t="e">
        <f>IF(C1877="",NA(),MATCH($B1877&amp;$C1877,'Smelter Look-up'!$J:$J,0))</f>
        <v>#N/A</v>
      </c>
      <c r="W1877" s="276"/>
      <c r="X1877" s="276">
        <f t="shared" ca="1" si="115"/>
        <v>0</v>
      </c>
      <c r="Y1877" s="276"/>
      <c r="Z1877" s="276"/>
      <c r="AB1877" s="278" t="str">
        <f t="shared" si="11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14"/>
        <v/>
      </c>
      <c r="T1878" s="225" t="str">
        <f ca="1">IF(B1878="","",IF(ISERROR(MATCH($J1878,SorP!$B$1:$B$6230,0)),"",INDIRECT("'SorP'!$A$"&amp;MATCH($J1878,SorP!$B$1:$B$6230,0))))</f>
        <v/>
      </c>
      <c r="U1878" s="241"/>
      <c r="V1878" s="275" t="e">
        <f>IF(C1878="",NA(),MATCH($B1878&amp;$C1878,'Smelter Look-up'!$J:$J,0))</f>
        <v>#N/A</v>
      </c>
      <c r="W1878" s="276"/>
      <c r="X1878" s="276">
        <f t="shared" ca="1" si="115"/>
        <v>0</v>
      </c>
      <c r="Y1878" s="276"/>
      <c r="Z1878" s="276"/>
      <c r="AB1878" s="278" t="str">
        <f t="shared" si="11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14"/>
        <v/>
      </c>
      <c r="T1879" s="225" t="str">
        <f ca="1">IF(B1879="","",IF(ISERROR(MATCH($J1879,SorP!$B$1:$B$6230,0)),"",INDIRECT("'SorP'!$A$"&amp;MATCH($J1879,SorP!$B$1:$B$6230,0))))</f>
        <v/>
      </c>
      <c r="U1879" s="241"/>
      <c r="V1879" s="275" t="e">
        <f>IF(C1879="",NA(),MATCH($B1879&amp;$C1879,'Smelter Look-up'!$J:$J,0))</f>
        <v>#N/A</v>
      </c>
      <c r="W1879" s="276"/>
      <c r="X1879" s="276">
        <f t="shared" ca="1" si="115"/>
        <v>0</v>
      </c>
      <c r="Y1879" s="276"/>
      <c r="Z1879" s="276"/>
      <c r="AB1879" s="278" t="str">
        <f t="shared" si="11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14"/>
        <v/>
      </c>
      <c r="T1880" s="225" t="str">
        <f ca="1">IF(B1880="","",IF(ISERROR(MATCH($J1880,SorP!$B$1:$B$6230,0)),"",INDIRECT("'SorP'!$A$"&amp;MATCH($J1880,SorP!$B$1:$B$6230,0))))</f>
        <v/>
      </c>
      <c r="U1880" s="241"/>
      <c r="V1880" s="275" t="e">
        <f>IF(C1880="",NA(),MATCH($B1880&amp;$C1880,'Smelter Look-up'!$J:$J,0))</f>
        <v>#N/A</v>
      </c>
      <c r="W1880" s="276"/>
      <c r="X1880" s="276">
        <f t="shared" ca="1" si="115"/>
        <v>0</v>
      </c>
      <c r="Y1880" s="276"/>
      <c r="Z1880" s="276"/>
      <c r="AB1880" s="278" t="str">
        <f t="shared" si="11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14"/>
        <v/>
      </c>
      <c r="T1881" s="225" t="str">
        <f ca="1">IF(B1881="","",IF(ISERROR(MATCH($J1881,SorP!$B$1:$B$6230,0)),"",INDIRECT("'SorP'!$A$"&amp;MATCH($J1881,SorP!$B$1:$B$6230,0))))</f>
        <v/>
      </c>
      <c r="U1881" s="241"/>
      <c r="V1881" s="275" t="e">
        <f>IF(C1881="",NA(),MATCH($B1881&amp;$C1881,'Smelter Look-up'!$J:$J,0))</f>
        <v>#N/A</v>
      </c>
      <c r="W1881" s="276"/>
      <c r="X1881" s="276">
        <f t="shared" ca="1" si="115"/>
        <v>0</v>
      </c>
      <c r="Y1881" s="276"/>
      <c r="Z1881" s="276"/>
      <c r="AB1881" s="278" t="str">
        <f t="shared" si="11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14"/>
        <v/>
      </c>
      <c r="T1882" s="225" t="str">
        <f ca="1">IF(B1882="","",IF(ISERROR(MATCH($J1882,SorP!$B$1:$B$6230,0)),"",INDIRECT("'SorP'!$A$"&amp;MATCH($J1882,SorP!$B$1:$B$6230,0))))</f>
        <v/>
      </c>
      <c r="U1882" s="241"/>
      <c r="V1882" s="275" t="e">
        <f>IF(C1882="",NA(),MATCH($B1882&amp;$C1882,'Smelter Look-up'!$J:$J,0))</f>
        <v>#N/A</v>
      </c>
      <c r="W1882" s="276"/>
      <c r="X1882" s="276">
        <f t="shared" ca="1" si="115"/>
        <v>0</v>
      </c>
      <c r="Y1882" s="276"/>
      <c r="Z1882" s="276"/>
      <c r="AB1882" s="278" t="str">
        <f t="shared" si="11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14"/>
        <v/>
      </c>
      <c r="T1883" s="225" t="str">
        <f ca="1">IF(B1883="","",IF(ISERROR(MATCH($J1883,SorP!$B$1:$B$6230,0)),"",INDIRECT("'SorP'!$A$"&amp;MATCH($J1883,SorP!$B$1:$B$6230,0))))</f>
        <v/>
      </c>
      <c r="U1883" s="241"/>
      <c r="V1883" s="275" t="e">
        <f>IF(C1883="",NA(),MATCH($B1883&amp;$C1883,'Smelter Look-up'!$J:$J,0))</f>
        <v>#N/A</v>
      </c>
      <c r="W1883" s="276"/>
      <c r="X1883" s="276">
        <f t="shared" ca="1" si="115"/>
        <v>0</v>
      </c>
      <c r="Y1883" s="276"/>
      <c r="Z1883" s="276"/>
      <c r="AB1883" s="278" t="str">
        <f t="shared" si="11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1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18">IF(AND(C1884="Smelter not listed",OR(LEN(D1884)=0,LEN(E1884)=0)),1,0)</f>
        <v>0</v>
      </c>
      <c r="Y1884" s="276"/>
      <c r="Z1884" s="276"/>
      <c r="AB1884" s="278" t="str">
        <f t="shared" ref="AB1884:AB1914" si="11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17"/>
        <v/>
      </c>
      <c r="T1885" s="225" t="str">
        <f ca="1">IF(B1885="","",IF(ISERROR(MATCH($J1885,SorP!$B$1:$B$6230,0)),"",INDIRECT("'SorP'!$A$"&amp;MATCH($J1885,SorP!$B$1:$B$6230,0))))</f>
        <v/>
      </c>
      <c r="U1885" s="241"/>
      <c r="V1885" s="275" t="e">
        <f>IF(C1885="",NA(),MATCH($B1885&amp;$C1885,'Smelter Look-up'!$J:$J,0))</f>
        <v>#N/A</v>
      </c>
      <c r="W1885" s="276"/>
      <c r="X1885" s="276">
        <f t="shared" ca="1" si="118"/>
        <v>0</v>
      </c>
      <c r="Y1885" s="276"/>
      <c r="Z1885" s="276"/>
      <c r="AB1885" s="278" t="str">
        <f t="shared" si="11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17"/>
        <v/>
      </c>
      <c r="T1886" s="225" t="str">
        <f ca="1">IF(B1886="","",IF(ISERROR(MATCH($J1886,SorP!$B$1:$B$6230,0)),"",INDIRECT("'SorP'!$A$"&amp;MATCH($J1886,SorP!$B$1:$B$6230,0))))</f>
        <v/>
      </c>
      <c r="U1886" s="241"/>
      <c r="V1886" s="275" t="e">
        <f>IF(C1886="",NA(),MATCH($B1886&amp;$C1886,'Smelter Look-up'!$J:$J,0))</f>
        <v>#N/A</v>
      </c>
      <c r="W1886" s="276"/>
      <c r="X1886" s="276">
        <f t="shared" ca="1" si="118"/>
        <v>0</v>
      </c>
      <c r="Y1886" s="276"/>
      <c r="Z1886" s="276"/>
      <c r="AB1886" s="278" t="str">
        <f t="shared" si="11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17"/>
        <v/>
      </c>
      <c r="T1887" s="225" t="str">
        <f ca="1">IF(B1887="","",IF(ISERROR(MATCH($J1887,SorP!$B$1:$B$6230,0)),"",INDIRECT("'SorP'!$A$"&amp;MATCH($J1887,SorP!$B$1:$B$6230,0))))</f>
        <v/>
      </c>
      <c r="U1887" s="241"/>
      <c r="V1887" s="275" t="e">
        <f>IF(C1887="",NA(),MATCH($B1887&amp;$C1887,'Smelter Look-up'!$J:$J,0))</f>
        <v>#N/A</v>
      </c>
      <c r="W1887" s="276"/>
      <c r="X1887" s="276">
        <f t="shared" ca="1" si="118"/>
        <v>0</v>
      </c>
      <c r="Y1887" s="276"/>
      <c r="Z1887" s="276"/>
      <c r="AB1887" s="278" t="str">
        <f t="shared" si="11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17"/>
        <v/>
      </c>
      <c r="T1888" s="225" t="str">
        <f ca="1">IF(B1888="","",IF(ISERROR(MATCH($J1888,SorP!$B$1:$B$6230,0)),"",INDIRECT("'SorP'!$A$"&amp;MATCH($J1888,SorP!$B$1:$B$6230,0))))</f>
        <v/>
      </c>
      <c r="U1888" s="241"/>
      <c r="V1888" s="275" t="e">
        <f>IF(C1888="",NA(),MATCH($B1888&amp;$C1888,'Smelter Look-up'!$J:$J,0))</f>
        <v>#N/A</v>
      </c>
      <c r="W1888" s="276"/>
      <c r="X1888" s="276">
        <f t="shared" ca="1" si="118"/>
        <v>0</v>
      </c>
      <c r="Y1888" s="276"/>
      <c r="Z1888" s="276"/>
      <c r="AB1888" s="278" t="str">
        <f t="shared" si="11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17"/>
        <v/>
      </c>
      <c r="T1889" s="225" t="str">
        <f ca="1">IF(B1889="","",IF(ISERROR(MATCH($J1889,SorP!$B$1:$B$6230,0)),"",INDIRECT("'SorP'!$A$"&amp;MATCH($J1889,SorP!$B$1:$B$6230,0))))</f>
        <v/>
      </c>
      <c r="U1889" s="241"/>
      <c r="V1889" s="275" t="e">
        <f>IF(C1889="",NA(),MATCH($B1889&amp;$C1889,'Smelter Look-up'!$J:$J,0))</f>
        <v>#N/A</v>
      </c>
      <c r="W1889" s="276"/>
      <c r="X1889" s="276">
        <f t="shared" ca="1" si="118"/>
        <v>0</v>
      </c>
      <c r="Y1889" s="276"/>
      <c r="Z1889" s="276"/>
      <c r="AB1889" s="278" t="str">
        <f t="shared" si="11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17"/>
        <v/>
      </c>
      <c r="T1890" s="225" t="str">
        <f ca="1">IF(B1890="","",IF(ISERROR(MATCH($J1890,SorP!$B$1:$B$6230,0)),"",INDIRECT("'SorP'!$A$"&amp;MATCH($J1890,SorP!$B$1:$B$6230,0))))</f>
        <v/>
      </c>
      <c r="U1890" s="241"/>
      <c r="V1890" s="275" t="e">
        <f>IF(C1890="",NA(),MATCH($B1890&amp;$C1890,'Smelter Look-up'!$J:$J,0))</f>
        <v>#N/A</v>
      </c>
      <c r="W1890" s="276"/>
      <c r="X1890" s="276">
        <f t="shared" ca="1" si="118"/>
        <v>0</v>
      </c>
      <c r="Y1890" s="276"/>
      <c r="Z1890" s="276"/>
      <c r="AB1890" s="278" t="str">
        <f t="shared" si="11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17"/>
        <v/>
      </c>
      <c r="T1891" s="225" t="str">
        <f ca="1">IF(B1891="","",IF(ISERROR(MATCH($J1891,SorP!$B$1:$B$6230,0)),"",INDIRECT("'SorP'!$A$"&amp;MATCH($J1891,SorP!$B$1:$B$6230,0))))</f>
        <v/>
      </c>
      <c r="U1891" s="241"/>
      <c r="V1891" s="275" t="e">
        <f>IF(C1891="",NA(),MATCH($B1891&amp;$C1891,'Smelter Look-up'!$J:$J,0))</f>
        <v>#N/A</v>
      </c>
      <c r="W1891" s="276"/>
      <c r="X1891" s="276">
        <f t="shared" ca="1" si="118"/>
        <v>0</v>
      </c>
      <c r="Y1891" s="276"/>
      <c r="Z1891" s="276"/>
      <c r="AB1891" s="278" t="str">
        <f t="shared" si="11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17"/>
        <v/>
      </c>
      <c r="T1892" s="225" t="str">
        <f ca="1">IF(B1892="","",IF(ISERROR(MATCH($J1892,SorP!$B$1:$B$6230,0)),"",INDIRECT("'SorP'!$A$"&amp;MATCH($J1892,SorP!$B$1:$B$6230,0))))</f>
        <v/>
      </c>
      <c r="U1892" s="241"/>
      <c r="V1892" s="275" t="e">
        <f>IF(C1892="",NA(),MATCH($B1892&amp;$C1892,'Smelter Look-up'!$J:$J,0))</f>
        <v>#N/A</v>
      </c>
      <c r="W1892" s="276"/>
      <c r="X1892" s="276">
        <f t="shared" ca="1" si="118"/>
        <v>0</v>
      </c>
      <c r="Y1892" s="276"/>
      <c r="Z1892" s="276"/>
      <c r="AB1892" s="278" t="str">
        <f t="shared" si="11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17"/>
        <v/>
      </c>
      <c r="T1893" s="225" t="str">
        <f ca="1">IF(B1893="","",IF(ISERROR(MATCH($J1893,SorP!$B$1:$B$6230,0)),"",INDIRECT("'SorP'!$A$"&amp;MATCH($J1893,SorP!$B$1:$B$6230,0))))</f>
        <v/>
      </c>
      <c r="U1893" s="241"/>
      <c r="V1893" s="275" t="e">
        <f>IF(C1893="",NA(),MATCH($B1893&amp;$C1893,'Smelter Look-up'!$J:$J,0))</f>
        <v>#N/A</v>
      </c>
      <c r="W1893" s="276"/>
      <c r="X1893" s="276">
        <f t="shared" ca="1" si="118"/>
        <v>0</v>
      </c>
      <c r="Y1893" s="276"/>
      <c r="Z1893" s="276"/>
      <c r="AB1893" s="278" t="str">
        <f t="shared" si="11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17"/>
        <v/>
      </c>
      <c r="T1894" s="225" t="str">
        <f ca="1">IF(B1894="","",IF(ISERROR(MATCH($J1894,SorP!$B$1:$B$6230,0)),"",INDIRECT("'SorP'!$A$"&amp;MATCH($J1894,SorP!$B$1:$B$6230,0))))</f>
        <v/>
      </c>
      <c r="U1894" s="241"/>
      <c r="V1894" s="275" t="e">
        <f>IF(C1894="",NA(),MATCH($B1894&amp;$C1894,'Smelter Look-up'!$J:$J,0))</f>
        <v>#N/A</v>
      </c>
      <c r="W1894" s="276"/>
      <c r="X1894" s="276">
        <f t="shared" ca="1" si="118"/>
        <v>0</v>
      </c>
      <c r="Y1894" s="276"/>
      <c r="Z1894" s="276"/>
      <c r="AB1894" s="278" t="str">
        <f t="shared" si="11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17"/>
        <v/>
      </c>
      <c r="T1895" s="225" t="str">
        <f ca="1">IF(B1895="","",IF(ISERROR(MATCH($J1895,SorP!$B$1:$B$6230,0)),"",INDIRECT("'SorP'!$A$"&amp;MATCH($J1895,SorP!$B$1:$B$6230,0))))</f>
        <v/>
      </c>
      <c r="U1895" s="241"/>
      <c r="V1895" s="275" t="e">
        <f>IF(C1895="",NA(),MATCH($B1895&amp;$C1895,'Smelter Look-up'!$J:$J,0))</f>
        <v>#N/A</v>
      </c>
      <c r="W1895" s="276"/>
      <c r="X1895" s="276">
        <f t="shared" ca="1" si="118"/>
        <v>0</v>
      </c>
      <c r="Y1895" s="276"/>
      <c r="Z1895" s="276"/>
      <c r="AB1895" s="278" t="str">
        <f t="shared" si="11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17"/>
        <v/>
      </c>
      <c r="T1896" s="225" t="str">
        <f ca="1">IF(B1896="","",IF(ISERROR(MATCH($J1896,SorP!$B$1:$B$6230,0)),"",INDIRECT("'SorP'!$A$"&amp;MATCH($J1896,SorP!$B$1:$B$6230,0))))</f>
        <v/>
      </c>
      <c r="U1896" s="241"/>
      <c r="V1896" s="275" t="e">
        <f>IF(C1896="",NA(),MATCH($B1896&amp;$C1896,'Smelter Look-up'!$J:$J,0))</f>
        <v>#N/A</v>
      </c>
      <c r="W1896" s="276"/>
      <c r="X1896" s="276">
        <f t="shared" ca="1" si="118"/>
        <v>0</v>
      </c>
      <c r="Y1896" s="276"/>
      <c r="Z1896" s="276"/>
      <c r="AB1896" s="278" t="str">
        <f t="shared" si="11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17"/>
        <v/>
      </c>
      <c r="T1897" s="225" t="str">
        <f ca="1">IF(B1897="","",IF(ISERROR(MATCH($J1897,SorP!$B$1:$B$6230,0)),"",INDIRECT("'SorP'!$A$"&amp;MATCH($J1897,SorP!$B$1:$B$6230,0))))</f>
        <v/>
      </c>
      <c r="U1897" s="241"/>
      <c r="V1897" s="275" t="e">
        <f>IF(C1897="",NA(),MATCH($B1897&amp;$C1897,'Smelter Look-up'!$J:$J,0))</f>
        <v>#N/A</v>
      </c>
      <c r="W1897" s="276"/>
      <c r="X1897" s="276">
        <f t="shared" ca="1" si="118"/>
        <v>0</v>
      </c>
      <c r="Y1897" s="276"/>
      <c r="Z1897" s="276"/>
      <c r="AB1897" s="278" t="str">
        <f t="shared" si="11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17"/>
        <v/>
      </c>
      <c r="T1898" s="225" t="str">
        <f ca="1">IF(B1898="","",IF(ISERROR(MATCH($J1898,SorP!$B$1:$B$6230,0)),"",INDIRECT("'SorP'!$A$"&amp;MATCH($J1898,SorP!$B$1:$B$6230,0))))</f>
        <v/>
      </c>
      <c r="U1898" s="241"/>
      <c r="V1898" s="275" t="e">
        <f>IF(C1898="",NA(),MATCH($B1898&amp;$C1898,'Smelter Look-up'!$J:$J,0))</f>
        <v>#N/A</v>
      </c>
      <c r="W1898" s="276"/>
      <c r="X1898" s="276">
        <f t="shared" ca="1" si="118"/>
        <v>0</v>
      </c>
      <c r="Y1898" s="276"/>
      <c r="Z1898" s="276"/>
      <c r="AB1898" s="278" t="str">
        <f t="shared" si="11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17"/>
        <v/>
      </c>
      <c r="T1899" s="225" t="str">
        <f ca="1">IF(B1899="","",IF(ISERROR(MATCH($J1899,SorP!$B$1:$B$6230,0)),"",INDIRECT("'SorP'!$A$"&amp;MATCH($J1899,SorP!$B$1:$B$6230,0))))</f>
        <v/>
      </c>
      <c r="U1899" s="241"/>
      <c r="V1899" s="275" t="e">
        <f>IF(C1899="",NA(),MATCH($B1899&amp;$C1899,'Smelter Look-up'!$J:$J,0))</f>
        <v>#N/A</v>
      </c>
      <c r="W1899" s="276"/>
      <c r="X1899" s="276">
        <f t="shared" ca="1" si="118"/>
        <v>0</v>
      </c>
      <c r="Y1899" s="276"/>
      <c r="Z1899" s="276"/>
      <c r="AB1899" s="278" t="str">
        <f t="shared" si="11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17"/>
        <v/>
      </c>
      <c r="T1900" s="225" t="str">
        <f ca="1">IF(B1900="","",IF(ISERROR(MATCH($J1900,SorP!$B$1:$B$6230,0)),"",INDIRECT("'SorP'!$A$"&amp;MATCH($J1900,SorP!$B$1:$B$6230,0))))</f>
        <v/>
      </c>
      <c r="U1900" s="241"/>
      <c r="V1900" s="275" t="e">
        <f>IF(C1900="",NA(),MATCH($B1900&amp;$C1900,'Smelter Look-up'!$J:$J,0))</f>
        <v>#N/A</v>
      </c>
      <c r="W1900" s="276"/>
      <c r="X1900" s="276">
        <f t="shared" ca="1" si="118"/>
        <v>0</v>
      </c>
      <c r="Y1900" s="276"/>
      <c r="Z1900" s="276"/>
      <c r="AB1900" s="278" t="str">
        <f t="shared" si="11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17"/>
        <v/>
      </c>
      <c r="T1901" s="225" t="str">
        <f ca="1">IF(B1901="","",IF(ISERROR(MATCH($J1901,SorP!$B$1:$B$6230,0)),"",INDIRECT("'SorP'!$A$"&amp;MATCH($J1901,SorP!$B$1:$B$6230,0))))</f>
        <v/>
      </c>
      <c r="U1901" s="241"/>
      <c r="V1901" s="275" t="e">
        <f>IF(C1901="",NA(),MATCH($B1901&amp;$C1901,'Smelter Look-up'!$J:$J,0))</f>
        <v>#N/A</v>
      </c>
      <c r="W1901" s="276"/>
      <c r="X1901" s="276">
        <f t="shared" ca="1" si="118"/>
        <v>0</v>
      </c>
      <c r="Y1901" s="276"/>
      <c r="Z1901" s="276"/>
      <c r="AB1901" s="278" t="str">
        <f t="shared" si="11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17"/>
        <v/>
      </c>
      <c r="T1902" s="225" t="str">
        <f ca="1">IF(B1902="","",IF(ISERROR(MATCH($J1902,SorP!$B$1:$B$6230,0)),"",INDIRECT("'SorP'!$A$"&amp;MATCH($J1902,SorP!$B$1:$B$6230,0))))</f>
        <v/>
      </c>
      <c r="U1902" s="241"/>
      <c r="V1902" s="275" t="e">
        <f>IF(C1902="",NA(),MATCH($B1902&amp;$C1902,'Smelter Look-up'!$J:$J,0))</f>
        <v>#N/A</v>
      </c>
      <c r="W1902" s="276"/>
      <c r="X1902" s="276">
        <f t="shared" ca="1" si="118"/>
        <v>0</v>
      </c>
      <c r="Y1902" s="276"/>
      <c r="Z1902" s="276"/>
      <c r="AB1902" s="278" t="str">
        <f t="shared" si="11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17"/>
        <v/>
      </c>
      <c r="T1903" s="225" t="str">
        <f ca="1">IF(B1903="","",IF(ISERROR(MATCH($J1903,SorP!$B$1:$B$6230,0)),"",INDIRECT("'SorP'!$A$"&amp;MATCH($J1903,SorP!$B$1:$B$6230,0))))</f>
        <v/>
      </c>
      <c r="U1903" s="241"/>
      <c r="V1903" s="275" t="e">
        <f>IF(C1903="",NA(),MATCH($B1903&amp;$C1903,'Smelter Look-up'!$J:$J,0))</f>
        <v>#N/A</v>
      </c>
      <c r="W1903" s="276"/>
      <c r="X1903" s="276">
        <f t="shared" ca="1" si="118"/>
        <v>0</v>
      </c>
      <c r="Y1903" s="276"/>
      <c r="Z1903" s="276"/>
      <c r="AB1903" s="278" t="str">
        <f t="shared" si="11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17"/>
        <v/>
      </c>
      <c r="T1904" s="225" t="str">
        <f ca="1">IF(B1904="","",IF(ISERROR(MATCH($J1904,SorP!$B$1:$B$6230,0)),"",INDIRECT("'SorP'!$A$"&amp;MATCH($J1904,SorP!$B$1:$B$6230,0))))</f>
        <v/>
      </c>
      <c r="U1904" s="241"/>
      <c r="V1904" s="275" t="e">
        <f>IF(C1904="",NA(),MATCH($B1904&amp;$C1904,'Smelter Look-up'!$J:$J,0))</f>
        <v>#N/A</v>
      </c>
      <c r="W1904" s="276"/>
      <c r="X1904" s="276">
        <f t="shared" ca="1" si="118"/>
        <v>0</v>
      </c>
      <c r="Y1904" s="276"/>
      <c r="Z1904" s="276"/>
      <c r="AB1904" s="278" t="str">
        <f t="shared" si="11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17"/>
        <v/>
      </c>
      <c r="T1905" s="225" t="str">
        <f ca="1">IF(B1905="","",IF(ISERROR(MATCH($J1905,SorP!$B$1:$B$6230,0)),"",INDIRECT("'SorP'!$A$"&amp;MATCH($J1905,SorP!$B$1:$B$6230,0))))</f>
        <v/>
      </c>
      <c r="U1905" s="241"/>
      <c r="V1905" s="275" t="e">
        <f>IF(C1905="",NA(),MATCH($B1905&amp;$C1905,'Smelter Look-up'!$J:$J,0))</f>
        <v>#N/A</v>
      </c>
      <c r="W1905" s="276"/>
      <c r="X1905" s="276">
        <f t="shared" ca="1" si="118"/>
        <v>0</v>
      </c>
      <c r="Y1905" s="276"/>
      <c r="Z1905" s="276"/>
      <c r="AB1905" s="278" t="str">
        <f t="shared" si="11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17"/>
        <v/>
      </c>
      <c r="T1906" s="225" t="str">
        <f ca="1">IF(B1906="","",IF(ISERROR(MATCH($J1906,SorP!$B$1:$B$6230,0)),"",INDIRECT("'SorP'!$A$"&amp;MATCH($J1906,SorP!$B$1:$B$6230,0))))</f>
        <v/>
      </c>
      <c r="U1906" s="241"/>
      <c r="V1906" s="275" t="e">
        <f>IF(C1906="",NA(),MATCH($B1906&amp;$C1906,'Smelter Look-up'!$J:$J,0))</f>
        <v>#N/A</v>
      </c>
      <c r="W1906" s="276"/>
      <c r="X1906" s="276">
        <f t="shared" ca="1" si="118"/>
        <v>0</v>
      </c>
      <c r="Y1906" s="276"/>
      <c r="Z1906" s="276"/>
      <c r="AB1906" s="278" t="str">
        <f t="shared" si="11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17"/>
        <v/>
      </c>
      <c r="T1907" s="225" t="str">
        <f ca="1">IF(B1907="","",IF(ISERROR(MATCH($J1907,SorP!$B$1:$B$6230,0)),"",INDIRECT("'SorP'!$A$"&amp;MATCH($J1907,SorP!$B$1:$B$6230,0))))</f>
        <v/>
      </c>
      <c r="U1907" s="241"/>
      <c r="V1907" s="275" t="e">
        <f>IF(C1907="",NA(),MATCH($B1907&amp;$C1907,'Smelter Look-up'!$J:$J,0))</f>
        <v>#N/A</v>
      </c>
      <c r="W1907" s="276"/>
      <c r="X1907" s="276">
        <f t="shared" ca="1" si="118"/>
        <v>0</v>
      </c>
      <c r="Y1907" s="276"/>
      <c r="Z1907" s="276"/>
      <c r="AB1907" s="278" t="str">
        <f t="shared" si="11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17"/>
        <v/>
      </c>
      <c r="T1908" s="225" t="str">
        <f ca="1">IF(B1908="","",IF(ISERROR(MATCH($J1908,SorP!$B$1:$B$6230,0)),"",INDIRECT("'SorP'!$A$"&amp;MATCH($J1908,SorP!$B$1:$B$6230,0))))</f>
        <v/>
      </c>
      <c r="U1908" s="241"/>
      <c r="V1908" s="275" t="e">
        <f>IF(C1908="",NA(),MATCH($B1908&amp;$C1908,'Smelter Look-up'!$J:$J,0))</f>
        <v>#N/A</v>
      </c>
      <c r="W1908" s="276"/>
      <c r="X1908" s="276">
        <f t="shared" ca="1" si="118"/>
        <v>0</v>
      </c>
      <c r="Y1908" s="276"/>
      <c r="Z1908" s="276"/>
      <c r="AB1908" s="278" t="str">
        <f t="shared" si="11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17"/>
        <v/>
      </c>
      <c r="T1909" s="225" t="str">
        <f ca="1">IF(B1909="","",IF(ISERROR(MATCH($J1909,SorP!$B$1:$B$6230,0)),"",INDIRECT("'SorP'!$A$"&amp;MATCH($J1909,SorP!$B$1:$B$6230,0))))</f>
        <v/>
      </c>
      <c r="U1909" s="241"/>
      <c r="V1909" s="275" t="e">
        <f>IF(C1909="",NA(),MATCH($B1909&amp;$C1909,'Smelter Look-up'!$J:$J,0))</f>
        <v>#N/A</v>
      </c>
      <c r="W1909" s="276"/>
      <c r="X1909" s="276">
        <f t="shared" ca="1" si="118"/>
        <v>0</v>
      </c>
      <c r="Y1909" s="276"/>
      <c r="Z1909" s="276"/>
      <c r="AB1909" s="278" t="str">
        <f t="shared" si="11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17"/>
        <v/>
      </c>
      <c r="T1910" s="225" t="str">
        <f ca="1">IF(B1910="","",IF(ISERROR(MATCH($J1910,SorP!$B$1:$B$6230,0)),"",INDIRECT("'SorP'!$A$"&amp;MATCH($J1910,SorP!$B$1:$B$6230,0))))</f>
        <v/>
      </c>
      <c r="U1910" s="241"/>
      <c r="V1910" s="275" t="e">
        <f>IF(C1910="",NA(),MATCH($B1910&amp;$C1910,'Smelter Look-up'!$J:$J,0))</f>
        <v>#N/A</v>
      </c>
      <c r="W1910" s="276"/>
      <c r="X1910" s="276">
        <f t="shared" ca="1" si="118"/>
        <v>0</v>
      </c>
      <c r="Y1910" s="276"/>
      <c r="Z1910" s="276"/>
      <c r="AB1910" s="278" t="str">
        <f t="shared" si="11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17"/>
        <v/>
      </c>
      <c r="T1911" s="225" t="str">
        <f ca="1">IF(B1911="","",IF(ISERROR(MATCH($J1911,SorP!$B$1:$B$6230,0)),"",INDIRECT("'SorP'!$A$"&amp;MATCH($J1911,SorP!$B$1:$B$6230,0))))</f>
        <v/>
      </c>
      <c r="U1911" s="241"/>
      <c r="V1911" s="275" t="e">
        <f>IF(C1911="",NA(),MATCH($B1911&amp;$C1911,'Smelter Look-up'!$J:$J,0))</f>
        <v>#N/A</v>
      </c>
      <c r="W1911" s="276"/>
      <c r="X1911" s="276">
        <f t="shared" ca="1" si="118"/>
        <v>0</v>
      </c>
      <c r="Y1911" s="276"/>
      <c r="Z1911" s="276"/>
      <c r="AB1911" s="278" t="str">
        <f t="shared" si="11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17"/>
        <v/>
      </c>
      <c r="T1912" s="225" t="str">
        <f ca="1">IF(B1912="","",IF(ISERROR(MATCH($J1912,SorP!$B$1:$B$6230,0)),"",INDIRECT("'SorP'!$A$"&amp;MATCH($J1912,SorP!$B$1:$B$6230,0))))</f>
        <v/>
      </c>
      <c r="U1912" s="241"/>
      <c r="V1912" s="275" t="e">
        <f>IF(C1912="",NA(),MATCH($B1912&amp;$C1912,'Smelter Look-up'!$J:$J,0))</f>
        <v>#N/A</v>
      </c>
      <c r="W1912" s="276"/>
      <c r="X1912" s="276">
        <f t="shared" ca="1" si="118"/>
        <v>0</v>
      </c>
      <c r="Y1912" s="276"/>
      <c r="Z1912" s="276"/>
      <c r="AB1912" s="278" t="str">
        <f t="shared" si="11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17"/>
        <v/>
      </c>
      <c r="T1913" s="225" t="str">
        <f ca="1">IF(B1913="","",IF(ISERROR(MATCH($J1913,SorP!$B$1:$B$6230,0)),"",INDIRECT("'SorP'!$A$"&amp;MATCH($J1913,SorP!$B$1:$B$6230,0))))</f>
        <v/>
      </c>
      <c r="U1913" s="241"/>
      <c r="V1913" s="275" t="e">
        <f>IF(C1913="",NA(),MATCH($B1913&amp;$C1913,'Smelter Look-up'!$J:$J,0))</f>
        <v>#N/A</v>
      </c>
      <c r="W1913" s="276"/>
      <c r="X1913" s="276">
        <f t="shared" ca="1" si="118"/>
        <v>0</v>
      </c>
      <c r="Y1913" s="276"/>
      <c r="Z1913" s="276"/>
      <c r="AB1913" s="278" t="str">
        <f t="shared" si="11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17"/>
        <v/>
      </c>
      <c r="T1914" s="225" t="str">
        <f ca="1">IF(B1914="","",IF(ISERROR(MATCH($J1914,SorP!$B$1:$B$6230,0)),"",INDIRECT("'SorP'!$A$"&amp;MATCH($J1914,SorP!$B$1:$B$6230,0))))</f>
        <v/>
      </c>
      <c r="U1914" s="241"/>
      <c r="V1914" s="275" t="e">
        <f>IF(C1914="",NA(),MATCH($B1914&amp;$C1914,'Smelter Look-up'!$J:$J,0))</f>
        <v>#N/A</v>
      </c>
      <c r="W1914" s="276"/>
      <c r="X1914" s="276">
        <f t="shared" ca="1" si="118"/>
        <v>0</v>
      </c>
      <c r="Y1914" s="276"/>
      <c r="Z1914" s="276"/>
      <c r="AB1914" s="278" t="str">
        <f t="shared" si="11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12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121">IF(AND(C1915="Smelter not listed",OR(LEN(D1915)=0,LEN(E1915)=0)),1,0)</f>
        <v>0</v>
      </c>
      <c r="Y1915" s="276"/>
      <c r="Z1915" s="276"/>
      <c r="AB1915" s="278" t="str">
        <f t="shared" ref="AB1915" si="12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2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24">IF(AND(C1916="Smelter not listed",OR(LEN(D1916)=0,LEN(E1916)=0)),1,0)</f>
        <v>0</v>
      </c>
      <c r="Y1916" s="276"/>
      <c r="Z1916" s="276"/>
      <c r="AB1916" s="278" t="str">
        <f t="shared" ref="AB1916:AB1947" si="12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23"/>
        <v/>
      </c>
      <c r="T1917" s="225" t="str">
        <f ca="1">IF(B1917="","",IF(ISERROR(MATCH($J1917,SorP!$B$1:$B$6230,0)),"",INDIRECT("'SorP'!$A$"&amp;MATCH($J1917,SorP!$B$1:$B$6230,0))))</f>
        <v/>
      </c>
      <c r="U1917" s="241"/>
      <c r="V1917" s="275" t="e">
        <f>IF(C1917="",NA(),MATCH($B1917&amp;$C1917,'Smelter Look-up'!$J:$J,0))</f>
        <v>#N/A</v>
      </c>
      <c r="W1917" s="276"/>
      <c r="X1917" s="276">
        <f t="shared" ca="1" si="124"/>
        <v>0</v>
      </c>
      <c r="Y1917" s="276"/>
      <c r="Z1917" s="276"/>
      <c r="AB1917" s="278" t="str">
        <f t="shared" si="12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23"/>
        <v/>
      </c>
      <c r="T1918" s="225" t="str">
        <f ca="1">IF(B1918="","",IF(ISERROR(MATCH($J1918,SorP!$B$1:$B$6230,0)),"",INDIRECT("'SorP'!$A$"&amp;MATCH($J1918,SorP!$B$1:$B$6230,0))))</f>
        <v/>
      </c>
      <c r="U1918" s="241"/>
      <c r="V1918" s="275" t="e">
        <f>IF(C1918="",NA(),MATCH($B1918&amp;$C1918,'Smelter Look-up'!$J:$J,0))</f>
        <v>#N/A</v>
      </c>
      <c r="W1918" s="276"/>
      <c r="X1918" s="276">
        <f t="shared" ca="1" si="124"/>
        <v>0</v>
      </c>
      <c r="Y1918" s="276"/>
      <c r="Z1918" s="276"/>
      <c r="AB1918" s="278" t="str">
        <f t="shared" si="12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23"/>
        <v/>
      </c>
      <c r="T1919" s="225" t="str">
        <f ca="1">IF(B1919="","",IF(ISERROR(MATCH($J1919,SorP!$B$1:$B$6230,0)),"",INDIRECT("'SorP'!$A$"&amp;MATCH($J1919,SorP!$B$1:$B$6230,0))))</f>
        <v/>
      </c>
      <c r="U1919" s="241"/>
      <c r="V1919" s="275" t="e">
        <f>IF(C1919="",NA(),MATCH($B1919&amp;$C1919,'Smelter Look-up'!$J:$J,0))</f>
        <v>#N/A</v>
      </c>
      <c r="W1919" s="276"/>
      <c r="X1919" s="276">
        <f t="shared" ca="1" si="124"/>
        <v>0</v>
      </c>
      <c r="Y1919" s="276"/>
      <c r="Z1919" s="276"/>
      <c r="AB1919" s="278" t="str">
        <f t="shared" si="12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23"/>
        <v/>
      </c>
      <c r="T1920" s="225" t="str">
        <f ca="1">IF(B1920="","",IF(ISERROR(MATCH($J1920,SorP!$B$1:$B$6230,0)),"",INDIRECT("'SorP'!$A$"&amp;MATCH($J1920,SorP!$B$1:$B$6230,0))))</f>
        <v/>
      </c>
      <c r="U1920" s="241"/>
      <c r="V1920" s="275" t="e">
        <f>IF(C1920="",NA(),MATCH($B1920&amp;$C1920,'Smelter Look-up'!$J:$J,0))</f>
        <v>#N/A</v>
      </c>
      <c r="W1920" s="276"/>
      <c r="X1920" s="276">
        <f t="shared" ca="1" si="124"/>
        <v>0</v>
      </c>
      <c r="Y1920" s="276"/>
      <c r="Z1920" s="276"/>
      <c r="AB1920" s="278" t="str">
        <f t="shared" si="12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23"/>
        <v/>
      </c>
      <c r="T1921" s="225" t="str">
        <f ca="1">IF(B1921="","",IF(ISERROR(MATCH($J1921,SorP!$B$1:$B$6230,0)),"",INDIRECT("'SorP'!$A$"&amp;MATCH($J1921,SorP!$B$1:$B$6230,0))))</f>
        <v/>
      </c>
      <c r="U1921" s="241"/>
      <c r="V1921" s="275" t="e">
        <f>IF(C1921="",NA(),MATCH($B1921&amp;$C1921,'Smelter Look-up'!$J:$J,0))</f>
        <v>#N/A</v>
      </c>
      <c r="W1921" s="276"/>
      <c r="X1921" s="276">
        <f t="shared" ca="1" si="124"/>
        <v>0</v>
      </c>
      <c r="Y1921" s="276"/>
      <c r="Z1921" s="276"/>
      <c r="AB1921" s="278" t="str">
        <f t="shared" si="12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23"/>
        <v/>
      </c>
      <c r="T1922" s="225" t="str">
        <f ca="1">IF(B1922="","",IF(ISERROR(MATCH($J1922,SorP!$B$1:$B$6230,0)),"",INDIRECT("'SorP'!$A$"&amp;MATCH($J1922,SorP!$B$1:$B$6230,0))))</f>
        <v/>
      </c>
      <c r="U1922" s="241"/>
      <c r="V1922" s="275" t="e">
        <f>IF(C1922="",NA(),MATCH($B1922&amp;$C1922,'Smelter Look-up'!$J:$J,0))</f>
        <v>#N/A</v>
      </c>
      <c r="W1922" s="276"/>
      <c r="X1922" s="276">
        <f t="shared" ca="1" si="124"/>
        <v>0</v>
      </c>
      <c r="Y1922" s="276"/>
      <c r="Z1922" s="276"/>
      <c r="AB1922" s="278" t="str">
        <f t="shared" si="12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23"/>
        <v/>
      </c>
      <c r="T1923" s="225" t="str">
        <f ca="1">IF(B1923="","",IF(ISERROR(MATCH($J1923,SorP!$B$1:$B$6230,0)),"",INDIRECT("'SorP'!$A$"&amp;MATCH($J1923,SorP!$B$1:$B$6230,0))))</f>
        <v/>
      </c>
      <c r="U1923" s="241"/>
      <c r="V1923" s="275" t="e">
        <f>IF(C1923="",NA(),MATCH($B1923&amp;$C1923,'Smelter Look-up'!$J:$J,0))</f>
        <v>#N/A</v>
      </c>
      <c r="W1923" s="276"/>
      <c r="X1923" s="276">
        <f t="shared" ca="1" si="124"/>
        <v>0</v>
      </c>
      <c r="Y1923" s="276"/>
      <c r="Z1923" s="276"/>
      <c r="AB1923" s="278" t="str">
        <f t="shared" si="12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23"/>
        <v/>
      </c>
      <c r="T1924" s="225" t="str">
        <f ca="1">IF(B1924="","",IF(ISERROR(MATCH($J1924,SorP!$B$1:$B$6230,0)),"",INDIRECT("'SorP'!$A$"&amp;MATCH($J1924,SorP!$B$1:$B$6230,0))))</f>
        <v/>
      </c>
      <c r="U1924" s="241"/>
      <c r="V1924" s="275" t="e">
        <f>IF(C1924="",NA(),MATCH($B1924&amp;$C1924,'Smelter Look-up'!$J:$J,0))</f>
        <v>#N/A</v>
      </c>
      <c r="W1924" s="276"/>
      <c r="X1924" s="276">
        <f t="shared" ca="1" si="124"/>
        <v>0</v>
      </c>
      <c r="Y1924" s="276"/>
      <c r="Z1924" s="276"/>
      <c r="AB1924" s="278" t="str">
        <f t="shared" si="12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23"/>
        <v/>
      </c>
      <c r="T1925" s="225" t="str">
        <f ca="1">IF(B1925="","",IF(ISERROR(MATCH($J1925,SorP!$B$1:$B$6230,0)),"",INDIRECT("'SorP'!$A$"&amp;MATCH($J1925,SorP!$B$1:$B$6230,0))))</f>
        <v/>
      </c>
      <c r="U1925" s="241"/>
      <c r="V1925" s="275" t="e">
        <f>IF(C1925="",NA(),MATCH($B1925&amp;$C1925,'Smelter Look-up'!$J:$J,0))</f>
        <v>#N/A</v>
      </c>
      <c r="W1925" s="276"/>
      <c r="X1925" s="276">
        <f t="shared" ca="1" si="124"/>
        <v>0</v>
      </c>
      <c r="Y1925" s="276"/>
      <c r="Z1925" s="276"/>
      <c r="AB1925" s="278" t="str">
        <f t="shared" si="12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23"/>
        <v/>
      </c>
      <c r="T1926" s="225" t="str">
        <f ca="1">IF(B1926="","",IF(ISERROR(MATCH($J1926,SorP!$B$1:$B$6230,0)),"",INDIRECT("'SorP'!$A$"&amp;MATCH($J1926,SorP!$B$1:$B$6230,0))))</f>
        <v/>
      </c>
      <c r="U1926" s="241"/>
      <c r="V1926" s="275" t="e">
        <f>IF(C1926="",NA(),MATCH($B1926&amp;$C1926,'Smelter Look-up'!$J:$J,0))</f>
        <v>#N/A</v>
      </c>
      <c r="W1926" s="276"/>
      <c r="X1926" s="276">
        <f t="shared" ca="1" si="124"/>
        <v>0</v>
      </c>
      <c r="Y1926" s="276"/>
      <c r="Z1926" s="276"/>
      <c r="AB1926" s="278" t="str">
        <f t="shared" si="12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23"/>
        <v/>
      </c>
      <c r="T1927" s="225" t="str">
        <f ca="1">IF(B1927="","",IF(ISERROR(MATCH($J1927,SorP!$B$1:$B$6230,0)),"",INDIRECT("'SorP'!$A$"&amp;MATCH($J1927,SorP!$B$1:$B$6230,0))))</f>
        <v/>
      </c>
      <c r="U1927" s="241"/>
      <c r="V1927" s="275" t="e">
        <f>IF(C1927="",NA(),MATCH($B1927&amp;$C1927,'Smelter Look-up'!$J:$J,0))</f>
        <v>#N/A</v>
      </c>
      <c r="W1927" s="276"/>
      <c r="X1927" s="276">
        <f t="shared" ca="1" si="124"/>
        <v>0</v>
      </c>
      <c r="Y1927" s="276"/>
      <c r="Z1927" s="276"/>
      <c r="AB1927" s="278" t="str">
        <f t="shared" si="12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23"/>
        <v/>
      </c>
      <c r="T1928" s="225" t="str">
        <f ca="1">IF(B1928="","",IF(ISERROR(MATCH($J1928,SorP!$B$1:$B$6230,0)),"",INDIRECT("'SorP'!$A$"&amp;MATCH($J1928,SorP!$B$1:$B$6230,0))))</f>
        <v/>
      </c>
      <c r="U1928" s="241"/>
      <c r="V1928" s="275" t="e">
        <f>IF(C1928="",NA(),MATCH($B1928&amp;$C1928,'Smelter Look-up'!$J:$J,0))</f>
        <v>#N/A</v>
      </c>
      <c r="W1928" s="276"/>
      <c r="X1928" s="276">
        <f t="shared" ca="1" si="124"/>
        <v>0</v>
      </c>
      <c r="Y1928" s="276"/>
      <c r="Z1928" s="276"/>
      <c r="AB1928" s="278" t="str">
        <f t="shared" si="12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23"/>
        <v/>
      </c>
      <c r="T1929" s="225" t="str">
        <f ca="1">IF(B1929="","",IF(ISERROR(MATCH($J1929,SorP!$B$1:$B$6230,0)),"",INDIRECT("'SorP'!$A$"&amp;MATCH($J1929,SorP!$B$1:$B$6230,0))))</f>
        <v/>
      </c>
      <c r="U1929" s="241"/>
      <c r="V1929" s="275" t="e">
        <f>IF(C1929="",NA(),MATCH($B1929&amp;$C1929,'Smelter Look-up'!$J:$J,0))</f>
        <v>#N/A</v>
      </c>
      <c r="W1929" s="276"/>
      <c r="X1929" s="276">
        <f t="shared" ca="1" si="124"/>
        <v>0</v>
      </c>
      <c r="Y1929" s="276"/>
      <c r="Z1929" s="276"/>
      <c r="AB1929" s="278" t="str">
        <f t="shared" si="12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23"/>
        <v/>
      </c>
      <c r="T1930" s="225" t="str">
        <f ca="1">IF(B1930="","",IF(ISERROR(MATCH($J1930,SorP!$B$1:$B$6230,0)),"",INDIRECT("'SorP'!$A$"&amp;MATCH($J1930,SorP!$B$1:$B$6230,0))))</f>
        <v/>
      </c>
      <c r="U1930" s="241"/>
      <c r="V1930" s="275" t="e">
        <f>IF(C1930="",NA(),MATCH($B1930&amp;$C1930,'Smelter Look-up'!$J:$J,0))</f>
        <v>#N/A</v>
      </c>
      <c r="W1930" s="276"/>
      <c r="X1930" s="276">
        <f t="shared" ca="1" si="124"/>
        <v>0</v>
      </c>
      <c r="Y1930" s="276"/>
      <c r="Z1930" s="276"/>
      <c r="AB1930" s="278" t="str">
        <f t="shared" si="12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23"/>
        <v/>
      </c>
      <c r="T1931" s="225" t="str">
        <f ca="1">IF(B1931="","",IF(ISERROR(MATCH($J1931,SorP!$B$1:$B$6230,0)),"",INDIRECT("'SorP'!$A$"&amp;MATCH($J1931,SorP!$B$1:$B$6230,0))))</f>
        <v/>
      </c>
      <c r="U1931" s="241"/>
      <c r="V1931" s="275" t="e">
        <f>IF(C1931="",NA(),MATCH($B1931&amp;$C1931,'Smelter Look-up'!$J:$J,0))</f>
        <v>#N/A</v>
      </c>
      <c r="W1931" s="276"/>
      <c r="X1931" s="276">
        <f t="shared" ca="1" si="124"/>
        <v>0</v>
      </c>
      <c r="Y1931" s="276"/>
      <c r="Z1931" s="276"/>
      <c r="AB1931" s="278" t="str">
        <f t="shared" si="12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23"/>
        <v/>
      </c>
      <c r="T1932" s="225" t="str">
        <f ca="1">IF(B1932="","",IF(ISERROR(MATCH($J1932,SorP!$B$1:$B$6230,0)),"",INDIRECT("'SorP'!$A$"&amp;MATCH($J1932,SorP!$B$1:$B$6230,0))))</f>
        <v/>
      </c>
      <c r="U1932" s="241"/>
      <c r="V1932" s="275" t="e">
        <f>IF(C1932="",NA(),MATCH($B1932&amp;$C1932,'Smelter Look-up'!$J:$J,0))</f>
        <v>#N/A</v>
      </c>
      <c r="W1932" s="276"/>
      <c r="X1932" s="276">
        <f t="shared" ca="1" si="124"/>
        <v>0</v>
      </c>
      <c r="Y1932" s="276"/>
      <c r="Z1932" s="276"/>
      <c r="AB1932" s="278" t="str">
        <f t="shared" si="12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23"/>
        <v/>
      </c>
      <c r="T1933" s="225" t="str">
        <f ca="1">IF(B1933="","",IF(ISERROR(MATCH($J1933,SorP!$B$1:$B$6230,0)),"",INDIRECT("'SorP'!$A$"&amp;MATCH($J1933,SorP!$B$1:$B$6230,0))))</f>
        <v/>
      </c>
      <c r="U1933" s="241"/>
      <c r="V1933" s="275" t="e">
        <f>IF(C1933="",NA(),MATCH($B1933&amp;$C1933,'Smelter Look-up'!$J:$J,0))</f>
        <v>#N/A</v>
      </c>
      <c r="W1933" s="276"/>
      <c r="X1933" s="276">
        <f t="shared" ca="1" si="124"/>
        <v>0</v>
      </c>
      <c r="Y1933" s="276"/>
      <c r="Z1933" s="276"/>
      <c r="AB1933" s="278" t="str">
        <f t="shared" si="12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23"/>
        <v/>
      </c>
      <c r="T1934" s="225" t="str">
        <f ca="1">IF(B1934="","",IF(ISERROR(MATCH($J1934,SorP!$B$1:$B$6230,0)),"",INDIRECT("'SorP'!$A$"&amp;MATCH($J1934,SorP!$B$1:$B$6230,0))))</f>
        <v/>
      </c>
      <c r="U1934" s="241"/>
      <c r="V1934" s="275" t="e">
        <f>IF(C1934="",NA(),MATCH($B1934&amp;$C1934,'Smelter Look-up'!$J:$J,0))</f>
        <v>#N/A</v>
      </c>
      <c r="W1934" s="276"/>
      <c r="X1934" s="276">
        <f t="shared" ca="1" si="124"/>
        <v>0</v>
      </c>
      <c r="Y1934" s="276"/>
      <c r="Z1934" s="276"/>
      <c r="AB1934" s="278" t="str">
        <f t="shared" si="12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23"/>
        <v/>
      </c>
      <c r="T1935" s="225" t="str">
        <f ca="1">IF(B1935="","",IF(ISERROR(MATCH($J1935,SorP!$B$1:$B$6230,0)),"",INDIRECT("'SorP'!$A$"&amp;MATCH($J1935,SorP!$B$1:$B$6230,0))))</f>
        <v/>
      </c>
      <c r="U1935" s="241"/>
      <c r="V1935" s="275" t="e">
        <f>IF(C1935="",NA(),MATCH($B1935&amp;$C1935,'Smelter Look-up'!$J:$J,0))</f>
        <v>#N/A</v>
      </c>
      <c r="W1935" s="276"/>
      <c r="X1935" s="276">
        <f t="shared" ca="1" si="124"/>
        <v>0</v>
      </c>
      <c r="Y1935" s="276"/>
      <c r="Z1935" s="276"/>
      <c r="AB1935" s="278" t="str">
        <f t="shared" si="12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23"/>
        <v/>
      </c>
      <c r="T1936" s="225" t="str">
        <f ca="1">IF(B1936="","",IF(ISERROR(MATCH($J1936,SorP!$B$1:$B$6230,0)),"",INDIRECT("'SorP'!$A$"&amp;MATCH($J1936,SorP!$B$1:$B$6230,0))))</f>
        <v/>
      </c>
      <c r="U1936" s="241"/>
      <c r="V1936" s="275" t="e">
        <f>IF(C1936="",NA(),MATCH($B1936&amp;$C1936,'Smelter Look-up'!$J:$J,0))</f>
        <v>#N/A</v>
      </c>
      <c r="W1936" s="276"/>
      <c r="X1936" s="276">
        <f t="shared" ca="1" si="124"/>
        <v>0</v>
      </c>
      <c r="Y1936" s="276"/>
      <c r="Z1936" s="276"/>
      <c r="AB1936" s="278" t="str">
        <f t="shared" si="12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23"/>
        <v/>
      </c>
      <c r="T1937" s="225" t="str">
        <f ca="1">IF(B1937="","",IF(ISERROR(MATCH($J1937,SorP!$B$1:$B$6230,0)),"",INDIRECT("'SorP'!$A$"&amp;MATCH($J1937,SorP!$B$1:$B$6230,0))))</f>
        <v/>
      </c>
      <c r="U1937" s="241"/>
      <c r="V1937" s="275" t="e">
        <f>IF(C1937="",NA(),MATCH($B1937&amp;$C1937,'Smelter Look-up'!$J:$J,0))</f>
        <v>#N/A</v>
      </c>
      <c r="W1937" s="276"/>
      <c r="X1937" s="276">
        <f t="shared" ca="1" si="124"/>
        <v>0</v>
      </c>
      <c r="Y1937" s="276"/>
      <c r="Z1937" s="276"/>
      <c r="AB1937" s="278" t="str">
        <f t="shared" si="12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23"/>
        <v/>
      </c>
      <c r="T1938" s="225" t="str">
        <f ca="1">IF(B1938="","",IF(ISERROR(MATCH($J1938,SorP!$B$1:$B$6230,0)),"",INDIRECT("'SorP'!$A$"&amp;MATCH($J1938,SorP!$B$1:$B$6230,0))))</f>
        <v/>
      </c>
      <c r="U1938" s="241"/>
      <c r="V1938" s="275" t="e">
        <f>IF(C1938="",NA(),MATCH($B1938&amp;$C1938,'Smelter Look-up'!$J:$J,0))</f>
        <v>#N/A</v>
      </c>
      <c r="W1938" s="276"/>
      <c r="X1938" s="276">
        <f t="shared" ca="1" si="124"/>
        <v>0</v>
      </c>
      <c r="Y1938" s="276"/>
      <c r="Z1938" s="276"/>
      <c r="AB1938" s="278" t="str">
        <f t="shared" si="12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23"/>
        <v/>
      </c>
      <c r="T1939" s="225" t="str">
        <f ca="1">IF(B1939="","",IF(ISERROR(MATCH($J1939,SorP!$B$1:$B$6230,0)),"",INDIRECT("'SorP'!$A$"&amp;MATCH($J1939,SorP!$B$1:$B$6230,0))))</f>
        <v/>
      </c>
      <c r="U1939" s="241"/>
      <c r="V1939" s="275" t="e">
        <f>IF(C1939="",NA(),MATCH($B1939&amp;$C1939,'Smelter Look-up'!$J:$J,0))</f>
        <v>#N/A</v>
      </c>
      <c r="W1939" s="276"/>
      <c r="X1939" s="276">
        <f t="shared" ca="1" si="124"/>
        <v>0</v>
      </c>
      <c r="Y1939" s="276"/>
      <c r="Z1939" s="276"/>
      <c r="AB1939" s="278" t="str">
        <f t="shared" si="12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23"/>
        <v/>
      </c>
      <c r="T1940" s="225" t="str">
        <f ca="1">IF(B1940="","",IF(ISERROR(MATCH($J1940,SorP!$B$1:$B$6230,0)),"",INDIRECT("'SorP'!$A$"&amp;MATCH($J1940,SorP!$B$1:$B$6230,0))))</f>
        <v/>
      </c>
      <c r="U1940" s="241"/>
      <c r="V1940" s="275" t="e">
        <f>IF(C1940="",NA(),MATCH($B1940&amp;$C1940,'Smelter Look-up'!$J:$J,0))</f>
        <v>#N/A</v>
      </c>
      <c r="W1940" s="276"/>
      <c r="X1940" s="276">
        <f t="shared" ca="1" si="124"/>
        <v>0</v>
      </c>
      <c r="Y1940" s="276"/>
      <c r="Z1940" s="276"/>
      <c r="AB1940" s="278" t="str">
        <f t="shared" si="12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23"/>
        <v/>
      </c>
      <c r="T1941" s="225" t="str">
        <f ca="1">IF(B1941="","",IF(ISERROR(MATCH($J1941,SorP!$B$1:$B$6230,0)),"",INDIRECT("'SorP'!$A$"&amp;MATCH($J1941,SorP!$B$1:$B$6230,0))))</f>
        <v/>
      </c>
      <c r="U1941" s="241"/>
      <c r="V1941" s="275" t="e">
        <f>IF(C1941="",NA(),MATCH($B1941&amp;$C1941,'Smelter Look-up'!$J:$J,0))</f>
        <v>#N/A</v>
      </c>
      <c r="W1941" s="276"/>
      <c r="X1941" s="276">
        <f t="shared" ca="1" si="124"/>
        <v>0</v>
      </c>
      <c r="Y1941" s="276"/>
      <c r="Z1941" s="276"/>
      <c r="AB1941" s="278" t="str">
        <f t="shared" si="12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23"/>
        <v/>
      </c>
      <c r="T1942" s="225" t="str">
        <f ca="1">IF(B1942="","",IF(ISERROR(MATCH($J1942,SorP!$B$1:$B$6230,0)),"",INDIRECT("'SorP'!$A$"&amp;MATCH($J1942,SorP!$B$1:$B$6230,0))))</f>
        <v/>
      </c>
      <c r="U1942" s="241"/>
      <c r="V1942" s="275" t="e">
        <f>IF(C1942="",NA(),MATCH($B1942&amp;$C1942,'Smelter Look-up'!$J:$J,0))</f>
        <v>#N/A</v>
      </c>
      <c r="W1942" s="276"/>
      <c r="X1942" s="276">
        <f t="shared" ca="1" si="124"/>
        <v>0</v>
      </c>
      <c r="Y1942" s="276"/>
      <c r="Z1942" s="276"/>
      <c r="AB1942" s="278" t="str">
        <f t="shared" si="12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23"/>
        <v/>
      </c>
      <c r="T1943" s="225" t="str">
        <f ca="1">IF(B1943="","",IF(ISERROR(MATCH($J1943,SorP!$B$1:$B$6230,0)),"",INDIRECT("'SorP'!$A$"&amp;MATCH($J1943,SorP!$B$1:$B$6230,0))))</f>
        <v/>
      </c>
      <c r="U1943" s="241"/>
      <c r="V1943" s="275" t="e">
        <f>IF(C1943="",NA(),MATCH($B1943&amp;$C1943,'Smelter Look-up'!$J:$J,0))</f>
        <v>#N/A</v>
      </c>
      <c r="W1943" s="276"/>
      <c r="X1943" s="276">
        <f t="shared" ca="1" si="124"/>
        <v>0</v>
      </c>
      <c r="Y1943" s="276"/>
      <c r="Z1943" s="276"/>
      <c r="AB1943" s="278" t="str">
        <f t="shared" si="12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23"/>
        <v/>
      </c>
      <c r="T1944" s="225" t="str">
        <f ca="1">IF(B1944="","",IF(ISERROR(MATCH($J1944,SorP!$B$1:$B$6230,0)),"",INDIRECT("'SorP'!$A$"&amp;MATCH($J1944,SorP!$B$1:$B$6230,0))))</f>
        <v/>
      </c>
      <c r="U1944" s="241"/>
      <c r="V1944" s="275" t="e">
        <f>IF(C1944="",NA(),MATCH($B1944&amp;$C1944,'Smelter Look-up'!$J:$J,0))</f>
        <v>#N/A</v>
      </c>
      <c r="W1944" s="276"/>
      <c r="X1944" s="276">
        <f t="shared" ca="1" si="124"/>
        <v>0</v>
      </c>
      <c r="Y1944" s="276"/>
      <c r="Z1944" s="276"/>
      <c r="AB1944" s="278" t="str">
        <f t="shared" si="12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23"/>
        <v/>
      </c>
      <c r="T1945" s="225" t="str">
        <f ca="1">IF(B1945="","",IF(ISERROR(MATCH($J1945,SorP!$B$1:$B$6230,0)),"",INDIRECT("'SorP'!$A$"&amp;MATCH($J1945,SorP!$B$1:$B$6230,0))))</f>
        <v/>
      </c>
      <c r="U1945" s="241"/>
      <c r="V1945" s="275" t="e">
        <f>IF(C1945="",NA(),MATCH($B1945&amp;$C1945,'Smelter Look-up'!$J:$J,0))</f>
        <v>#N/A</v>
      </c>
      <c r="W1945" s="276"/>
      <c r="X1945" s="276">
        <f t="shared" ca="1" si="124"/>
        <v>0</v>
      </c>
      <c r="Y1945" s="276"/>
      <c r="Z1945" s="276"/>
      <c r="AB1945" s="278" t="str">
        <f t="shared" si="12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23"/>
        <v/>
      </c>
      <c r="T1946" s="225" t="str">
        <f ca="1">IF(B1946="","",IF(ISERROR(MATCH($J1946,SorP!$B$1:$B$6230,0)),"",INDIRECT("'SorP'!$A$"&amp;MATCH($J1946,SorP!$B$1:$B$6230,0))))</f>
        <v/>
      </c>
      <c r="U1946" s="241"/>
      <c r="V1946" s="275" t="e">
        <f>IF(C1946="",NA(),MATCH($B1946&amp;$C1946,'Smelter Look-up'!$J:$J,0))</f>
        <v>#N/A</v>
      </c>
      <c r="W1946" s="276"/>
      <c r="X1946" s="276">
        <f t="shared" ca="1" si="124"/>
        <v>0</v>
      </c>
      <c r="Y1946" s="276"/>
      <c r="Z1946" s="276"/>
      <c r="AB1946" s="278" t="str">
        <f t="shared" si="12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23"/>
        <v/>
      </c>
      <c r="T1947" s="225" t="str">
        <f ca="1">IF(B1947="","",IF(ISERROR(MATCH($J1947,SorP!$B$1:$B$6230,0)),"",INDIRECT("'SorP'!$A$"&amp;MATCH($J1947,SorP!$B$1:$B$6230,0))))</f>
        <v/>
      </c>
      <c r="U1947" s="241"/>
      <c r="V1947" s="275" t="e">
        <f>IF(C1947="",NA(),MATCH($B1947&amp;$C1947,'Smelter Look-up'!$J:$J,0))</f>
        <v>#N/A</v>
      </c>
      <c r="W1947" s="276"/>
      <c r="X1947" s="276">
        <f t="shared" ca="1" si="124"/>
        <v>0</v>
      </c>
      <c r="Y1947" s="276"/>
      <c r="Z1947" s="276"/>
      <c r="AB1947" s="278" t="str">
        <f t="shared" si="12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2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27">IF(AND(C1948="Smelter not listed",OR(LEN(D1948)=0,LEN(E1948)=0)),1,0)</f>
        <v>0</v>
      </c>
      <c r="Y1948" s="276"/>
      <c r="Z1948" s="276"/>
      <c r="AB1948" s="278" t="str">
        <f t="shared" ref="AB1948:AB1978" si="12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26"/>
        <v/>
      </c>
      <c r="T1949" s="225" t="str">
        <f ca="1">IF(B1949="","",IF(ISERROR(MATCH($J1949,SorP!$B$1:$B$6230,0)),"",INDIRECT("'SorP'!$A$"&amp;MATCH($J1949,SorP!$B$1:$B$6230,0))))</f>
        <v/>
      </c>
      <c r="U1949" s="241"/>
      <c r="V1949" s="275" t="e">
        <f>IF(C1949="",NA(),MATCH($B1949&amp;$C1949,'Smelter Look-up'!$J:$J,0))</f>
        <v>#N/A</v>
      </c>
      <c r="W1949" s="276"/>
      <c r="X1949" s="276">
        <f t="shared" ca="1" si="127"/>
        <v>0</v>
      </c>
      <c r="Y1949" s="276"/>
      <c r="Z1949" s="276"/>
      <c r="AB1949" s="278" t="str">
        <f t="shared" si="12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26"/>
        <v/>
      </c>
      <c r="T1950" s="225" t="str">
        <f ca="1">IF(B1950="","",IF(ISERROR(MATCH($J1950,SorP!$B$1:$B$6230,0)),"",INDIRECT("'SorP'!$A$"&amp;MATCH($J1950,SorP!$B$1:$B$6230,0))))</f>
        <v/>
      </c>
      <c r="U1950" s="241"/>
      <c r="V1950" s="275" t="e">
        <f>IF(C1950="",NA(),MATCH($B1950&amp;$C1950,'Smelter Look-up'!$J:$J,0))</f>
        <v>#N/A</v>
      </c>
      <c r="W1950" s="276"/>
      <c r="X1950" s="276">
        <f t="shared" ca="1" si="127"/>
        <v>0</v>
      </c>
      <c r="Y1950" s="276"/>
      <c r="Z1950" s="276"/>
      <c r="AB1950" s="278" t="str">
        <f t="shared" si="12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26"/>
        <v/>
      </c>
      <c r="T1951" s="225" t="str">
        <f ca="1">IF(B1951="","",IF(ISERROR(MATCH($J1951,SorP!$B$1:$B$6230,0)),"",INDIRECT("'SorP'!$A$"&amp;MATCH($J1951,SorP!$B$1:$B$6230,0))))</f>
        <v/>
      </c>
      <c r="U1951" s="241"/>
      <c r="V1951" s="275" t="e">
        <f>IF(C1951="",NA(),MATCH($B1951&amp;$C1951,'Smelter Look-up'!$J:$J,0))</f>
        <v>#N/A</v>
      </c>
      <c r="W1951" s="276"/>
      <c r="X1951" s="276">
        <f t="shared" ca="1" si="127"/>
        <v>0</v>
      </c>
      <c r="Y1951" s="276"/>
      <c r="Z1951" s="276"/>
      <c r="AB1951" s="278" t="str">
        <f t="shared" si="12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26"/>
        <v/>
      </c>
      <c r="T1952" s="225" t="str">
        <f ca="1">IF(B1952="","",IF(ISERROR(MATCH($J1952,SorP!$B$1:$B$6230,0)),"",INDIRECT("'SorP'!$A$"&amp;MATCH($J1952,SorP!$B$1:$B$6230,0))))</f>
        <v/>
      </c>
      <c r="U1952" s="241"/>
      <c r="V1952" s="275" t="e">
        <f>IF(C1952="",NA(),MATCH($B1952&amp;$C1952,'Smelter Look-up'!$J:$J,0))</f>
        <v>#N/A</v>
      </c>
      <c r="W1952" s="276"/>
      <c r="X1952" s="276">
        <f t="shared" ca="1" si="127"/>
        <v>0</v>
      </c>
      <c r="Y1952" s="276"/>
      <c r="Z1952" s="276"/>
      <c r="AB1952" s="278" t="str">
        <f t="shared" si="12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26"/>
        <v/>
      </c>
      <c r="T1953" s="225" t="str">
        <f ca="1">IF(B1953="","",IF(ISERROR(MATCH($J1953,SorP!$B$1:$B$6230,0)),"",INDIRECT("'SorP'!$A$"&amp;MATCH($J1953,SorP!$B$1:$B$6230,0))))</f>
        <v/>
      </c>
      <c r="U1953" s="241"/>
      <c r="V1953" s="275" t="e">
        <f>IF(C1953="",NA(),MATCH($B1953&amp;$C1953,'Smelter Look-up'!$J:$J,0))</f>
        <v>#N/A</v>
      </c>
      <c r="W1953" s="276"/>
      <c r="X1953" s="276">
        <f t="shared" ca="1" si="127"/>
        <v>0</v>
      </c>
      <c r="Y1953" s="276"/>
      <c r="Z1953" s="276"/>
      <c r="AB1953" s="278" t="str">
        <f t="shared" si="12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26"/>
        <v/>
      </c>
      <c r="T1954" s="225" t="str">
        <f ca="1">IF(B1954="","",IF(ISERROR(MATCH($J1954,SorP!$B$1:$B$6230,0)),"",INDIRECT("'SorP'!$A$"&amp;MATCH($J1954,SorP!$B$1:$B$6230,0))))</f>
        <v/>
      </c>
      <c r="U1954" s="241"/>
      <c r="V1954" s="275" t="e">
        <f>IF(C1954="",NA(),MATCH($B1954&amp;$C1954,'Smelter Look-up'!$J:$J,0))</f>
        <v>#N/A</v>
      </c>
      <c r="W1954" s="276"/>
      <c r="X1954" s="276">
        <f t="shared" ca="1" si="127"/>
        <v>0</v>
      </c>
      <c r="Y1954" s="276"/>
      <c r="Z1954" s="276"/>
      <c r="AB1954" s="278" t="str">
        <f t="shared" si="12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26"/>
        <v/>
      </c>
      <c r="T1955" s="225" t="str">
        <f ca="1">IF(B1955="","",IF(ISERROR(MATCH($J1955,SorP!$B$1:$B$6230,0)),"",INDIRECT("'SorP'!$A$"&amp;MATCH($J1955,SorP!$B$1:$B$6230,0))))</f>
        <v/>
      </c>
      <c r="U1955" s="241"/>
      <c r="V1955" s="275" t="e">
        <f>IF(C1955="",NA(),MATCH($B1955&amp;$C1955,'Smelter Look-up'!$J:$J,0))</f>
        <v>#N/A</v>
      </c>
      <c r="W1955" s="276"/>
      <c r="X1955" s="276">
        <f t="shared" ca="1" si="127"/>
        <v>0</v>
      </c>
      <c r="Y1955" s="276"/>
      <c r="Z1955" s="276"/>
      <c r="AB1955" s="278" t="str">
        <f t="shared" si="12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26"/>
        <v/>
      </c>
      <c r="T1956" s="225" t="str">
        <f ca="1">IF(B1956="","",IF(ISERROR(MATCH($J1956,SorP!$B$1:$B$6230,0)),"",INDIRECT("'SorP'!$A$"&amp;MATCH($J1956,SorP!$B$1:$B$6230,0))))</f>
        <v/>
      </c>
      <c r="U1956" s="241"/>
      <c r="V1956" s="275" t="e">
        <f>IF(C1956="",NA(),MATCH($B1956&amp;$C1956,'Smelter Look-up'!$J:$J,0))</f>
        <v>#N/A</v>
      </c>
      <c r="W1956" s="276"/>
      <c r="X1956" s="276">
        <f t="shared" ca="1" si="127"/>
        <v>0</v>
      </c>
      <c r="Y1956" s="276"/>
      <c r="Z1956" s="276"/>
      <c r="AB1956" s="278" t="str">
        <f t="shared" si="12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26"/>
        <v/>
      </c>
      <c r="T1957" s="225" t="str">
        <f ca="1">IF(B1957="","",IF(ISERROR(MATCH($J1957,SorP!$B$1:$B$6230,0)),"",INDIRECT("'SorP'!$A$"&amp;MATCH($J1957,SorP!$B$1:$B$6230,0))))</f>
        <v/>
      </c>
      <c r="U1957" s="241"/>
      <c r="V1957" s="275" t="e">
        <f>IF(C1957="",NA(),MATCH($B1957&amp;$C1957,'Smelter Look-up'!$J:$J,0))</f>
        <v>#N/A</v>
      </c>
      <c r="W1957" s="276"/>
      <c r="X1957" s="276">
        <f t="shared" ca="1" si="127"/>
        <v>0</v>
      </c>
      <c r="Y1957" s="276"/>
      <c r="Z1957" s="276"/>
      <c r="AB1957" s="278" t="str">
        <f t="shared" si="12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26"/>
        <v/>
      </c>
      <c r="T1958" s="225" t="str">
        <f ca="1">IF(B1958="","",IF(ISERROR(MATCH($J1958,SorP!$B$1:$B$6230,0)),"",INDIRECT("'SorP'!$A$"&amp;MATCH($J1958,SorP!$B$1:$B$6230,0))))</f>
        <v/>
      </c>
      <c r="U1958" s="241"/>
      <c r="V1958" s="275" t="e">
        <f>IF(C1958="",NA(),MATCH($B1958&amp;$C1958,'Smelter Look-up'!$J:$J,0))</f>
        <v>#N/A</v>
      </c>
      <c r="W1958" s="276"/>
      <c r="X1958" s="276">
        <f t="shared" ca="1" si="127"/>
        <v>0</v>
      </c>
      <c r="Y1958" s="276"/>
      <c r="Z1958" s="276"/>
      <c r="AB1958" s="278" t="str">
        <f t="shared" si="12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26"/>
        <v/>
      </c>
      <c r="T1959" s="225" t="str">
        <f ca="1">IF(B1959="","",IF(ISERROR(MATCH($J1959,SorP!$B$1:$B$6230,0)),"",INDIRECT("'SorP'!$A$"&amp;MATCH($J1959,SorP!$B$1:$B$6230,0))))</f>
        <v/>
      </c>
      <c r="U1959" s="241"/>
      <c r="V1959" s="275" t="e">
        <f>IF(C1959="",NA(),MATCH($B1959&amp;$C1959,'Smelter Look-up'!$J:$J,0))</f>
        <v>#N/A</v>
      </c>
      <c r="W1959" s="276"/>
      <c r="X1959" s="276">
        <f t="shared" ca="1" si="127"/>
        <v>0</v>
      </c>
      <c r="Y1959" s="276"/>
      <c r="Z1959" s="276"/>
      <c r="AB1959" s="278" t="str">
        <f t="shared" si="12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26"/>
        <v/>
      </c>
      <c r="T1960" s="225" t="str">
        <f ca="1">IF(B1960="","",IF(ISERROR(MATCH($J1960,SorP!$B$1:$B$6230,0)),"",INDIRECT("'SorP'!$A$"&amp;MATCH($J1960,SorP!$B$1:$B$6230,0))))</f>
        <v/>
      </c>
      <c r="U1960" s="241"/>
      <c r="V1960" s="275" t="e">
        <f>IF(C1960="",NA(),MATCH($B1960&amp;$C1960,'Smelter Look-up'!$J:$J,0))</f>
        <v>#N/A</v>
      </c>
      <c r="W1960" s="276"/>
      <c r="X1960" s="276">
        <f t="shared" ca="1" si="127"/>
        <v>0</v>
      </c>
      <c r="Y1960" s="276"/>
      <c r="Z1960" s="276"/>
      <c r="AB1960" s="278" t="str">
        <f t="shared" si="12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26"/>
        <v/>
      </c>
      <c r="T1961" s="225" t="str">
        <f ca="1">IF(B1961="","",IF(ISERROR(MATCH($J1961,SorP!$B$1:$B$6230,0)),"",INDIRECT("'SorP'!$A$"&amp;MATCH($J1961,SorP!$B$1:$B$6230,0))))</f>
        <v/>
      </c>
      <c r="U1961" s="241"/>
      <c r="V1961" s="275" t="e">
        <f>IF(C1961="",NA(),MATCH($B1961&amp;$C1961,'Smelter Look-up'!$J:$J,0))</f>
        <v>#N/A</v>
      </c>
      <c r="W1961" s="276"/>
      <c r="X1961" s="276">
        <f t="shared" ca="1" si="127"/>
        <v>0</v>
      </c>
      <c r="Y1961" s="276"/>
      <c r="Z1961" s="276"/>
      <c r="AB1961" s="278" t="str">
        <f t="shared" si="12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26"/>
        <v/>
      </c>
      <c r="T1962" s="225" t="str">
        <f ca="1">IF(B1962="","",IF(ISERROR(MATCH($J1962,SorP!$B$1:$B$6230,0)),"",INDIRECT("'SorP'!$A$"&amp;MATCH($J1962,SorP!$B$1:$B$6230,0))))</f>
        <v/>
      </c>
      <c r="U1962" s="241"/>
      <c r="V1962" s="275" t="e">
        <f>IF(C1962="",NA(),MATCH($B1962&amp;$C1962,'Smelter Look-up'!$J:$J,0))</f>
        <v>#N/A</v>
      </c>
      <c r="W1962" s="276"/>
      <c r="X1962" s="276">
        <f t="shared" ca="1" si="127"/>
        <v>0</v>
      </c>
      <c r="Y1962" s="276"/>
      <c r="Z1962" s="276"/>
      <c r="AB1962" s="278" t="str">
        <f t="shared" si="12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26"/>
        <v/>
      </c>
      <c r="T1963" s="225" t="str">
        <f ca="1">IF(B1963="","",IF(ISERROR(MATCH($J1963,SorP!$B$1:$B$6230,0)),"",INDIRECT("'SorP'!$A$"&amp;MATCH($J1963,SorP!$B$1:$B$6230,0))))</f>
        <v/>
      </c>
      <c r="U1963" s="241"/>
      <c r="V1963" s="275" t="e">
        <f>IF(C1963="",NA(),MATCH($B1963&amp;$C1963,'Smelter Look-up'!$J:$J,0))</f>
        <v>#N/A</v>
      </c>
      <c r="W1963" s="276"/>
      <c r="X1963" s="276">
        <f t="shared" ca="1" si="127"/>
        <v>0</v>
      </c>
      <c r="Y1963" s="276"/>
      <c r="Z1963" s="276"/>
      <c r="AB1963" s="278" t="str">
        <f t="shared" si="12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26"/>
        <v/>
      </c>
      <c r="T1964" s="225" t="str">
        <f ca="1">IF(B1964="","",IF(ISERROR(MATCH($J1964,SorP!$B$1:$B$6230,0)),"",INDIRECT("'SorP'!$A$"&amp;MATCH($J1964,SorP!$B$1:$B$6230,0))))</f>
        <v/>
      </c>
      <c r="U1964" s="241"/>
      <c r="V1964" s="275" t="e">
        <f>IF(C1964="",NA(),MATCH($B1964&amp;$C1964,'Smelter Look-up'!$J:$J,0))</f>
        <v>#N/A</v>
      </c>
      <c r="W1964" s="276"/>
      <c r="X1964" s="276">
        <f t="shared" ca="1" si="127"/>
        <v>0</v>
      </c>
      <c r="Y1964" s="276"/>
      <c r="Z1964" s="276"/>
      <c r="AB1964" s="278" t="str">
        <f t="shared" si="12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26"/>
        <v/>
      </c>
      <c r="T1965" s="225" t="str">
        <f ca="1">IF(B1965="","",IF(ISERROR(MATCH($J1965,SorP!$B$1:$B$6230,0)),"",INDIRECT("'SorP'!$A$"&amp;MATCH($J1965,SorP!$B$1:$B$6230,0))))</f>
        <v/>
      </c>
      <c r="U1965" s="241"/>
      <c r="V1965" s="275" t="e">
        <f>IF(C1965="",NA(),MATCH($B1965&amp;$C1965,'Smelter Look-up'!$J:$J,0))</f>
        <v>#N/A</v>
      </c>
      <c r="W1965" s="276"/>
      <c r="X1965" s="276">
        <f t="shared" ca="1" si="127"/>
        <v>0</v>
      </c>
      <c r="Y1965" s="276"/>
      <c r="Z1965" s="276"/>
      <c r="AB1965" s="278" t="str">
        <f t="shared" si="12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26"/>
        <v/>
      </c>
      <c r="T1966" s="225" t="str">
        <f ca="1">IF(B1966="","",IF(ISERROR(MATCH($J1966,SorP!$B$1:$B$6230,0)),"",INDIRECT("'SorP'!$A$"&amp;MATCH($J1966,SorP!$B$1:$B$6230,0))))</f>
        <v/>
      </c>
      <c r="U1966" s="241"/>
      <c r="V1966" s="275" t="e">
        <f>IF(C1966="",NA(),MATCH($B1966&amp;$C1966,'Smelter Look-up'!$J:$J,0))</f>
        <v>#N/A</v>
      </c>
      <c r="W1966" s="276"/>
      <c r="X1966" s="276">
        <f t="shared" ca="1" si="127"/>
        <v>0</v>
      </c>
      <c r="Y1966" s="276"/>
      <c r="Z1966" s="276"/>
      <c r="AB1966" s="278" t="str">
        <f t="shared" si="12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26"/>
        <v/>
      </c>
      <c r="T1967" s="225" t="str">
        <f ca="1">IF(B1967="","",IF(ISERROR(MATCH($J1967,SorP!$B$1:$B$6230,0)),"",INDIRECT("'SorP'!$A$"&amp;MATCH($J1967,SorP!$B$1:$B$6230,0))))</f>
        <v/>
      </c>
      <c r="U1967" s="241"/>
      <c r="V1967" s="275" t="e">
        <f>IF(C1967="",NA(),MATCH($B1967&amp;$C1967,'Smelter Look-up'!$J:$J,0))</f>
        <v>#N/A</v>
      </c>
      <c r="W1967" s="276"/>
      <c r="X1967" s="276">
        <f t="shared" ca="1" si="127"/>
        <v>0</v>
      </c>
      <c r="Y1967" s="276"/>
      <c r="Z1967" s="276"/>
      <c r="AB1967" s="278" t="str">
        <f t="shared" si="12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26"/>
        <v/>
      </c>
      <c r="T1968" s="225" t="str">
        <f ca="1">IF(B1968="","",IF(ISERROR(MATCH($J1968,SorP!$B$1:$B$6230,0)),"",INDIRECT("'SorP'!$A$"&amp;MATCH($J1968,SorP!$B$1:$B$6230,0))))</f>
        <v/>
      </c>
      <c r="U1968" s="241"/>
      <c r="V1968" s="275" t="e">
        <f>IF(C1968="",NA(),MATCH($B1968&amp;$C1968,'Smelter Look-up'!$J:$J,0))</f>
        <v>#N/A</v>
      </c>
      <c r="W1968" s="276"/>
      <c r="X1968" s="276">
        <f t="shared" ca="1" si="127"/>
        <v>0</v>
      </c>
      <c r="Y1968" s="276"/>
      <c r="Z1968" s="276"/>
      <c r="AB1968" s="278" t="str">
        <f t="shared" si="12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26"/>
        <v/>
      </c>
      <c r="T1969" s="225" t="str">
        <f ca="1">IF(B1969="","",IF(ISERROR(MATCH($J1969,SorP!$B$1:$B$6230,0)),"",INDIRECT("'SorP'!$A$"&amp;MATCH($J1969,SorP!$B$1:$B$6230,0))))</f>
        <v/>
      </c>
      <c r="U1969" s="241"/>
      <c r="V1969" s="275" t="e">
        <f>IF(C1969="",NA(),MATCH($B1969&amp;$C1969,'Smelter Look-up'!$J:$J,0))</f>
        <v>#N/A</v>
      </c>
      <c r="W1969" s="276"/>
      <c r="X1969" s="276">
        <f t="shared" ca="1" si="127"/>
        <v>0</v>
      </c>
      <c r="Y1969" s="276"/>
      <c r="Z1969" s="276"/>
      <c r="AB1969" s="278" t="str">
        <f t="shared" si="12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26"/>
        <v/>
      </c>
      <c r="T1970" s="225" t="str">
        <f ca="1">IF(B1970="","",IF(ISERROR(MATCH($J1970,SorP!$B$1:$B$6230,0)),"",INDIRECT("'SorP'!$A$"&amp;MATCH($J1970,SorP!$B$1:$B$6230,0))))</f>
        <v/>
      </c>
      <c r="U1970" s="241"/>
      <c r="V1970" s="275" t="e">
        <f>IF(C1970="",NA(),MATCH($B1970&amp;$C1970,'Smelter Look-up'!$J:$J,0))</f>
        <v>#N/A</v>
      </c>
      <c r="W1970" s="276"/>
      <c r="X1970" s="276">
        <f t="shared" ca="1" si="127"/>
        <v>0</v>
      </c>
      <c r="Y1970" s="276"/>
      <c r="Z1970" s="276"/>
      <c r="AB1970" s="278" t="str">
        <f t="shared" si="12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26"/>
        <v/>
      </c>
      <c r="T1971" s="225" t="str">
        <f ca="1">IF(B1971="","",IF(ISERROR(MATCH($J1971,SorP!$B$1:$B$6230,0)),"",INDIRECT("'SorP'!$A$"&amp;MATCH($J1971,SorP!$B$1:$B$6230,0))))</f>
        <v/>
      </c>
      <c r="U1971" s="241"/>
      <c r="V1971" s="275" t="e">
        <f>IF(C1971="",NA(),MATCH($B1971&amp;$C1971,'Smelter Look-up'!$J:$J,0))</f>
        <v>#N/A</v>
      </c>
      <c r="W1971" s="276"/>
      <c r="X1971" s="276">
        <f t="shared" ca="1" si="127"/>
        <v>0</v>
      </c>
      <c r="Y1971" s="276"/>
      <c r="Z1971" s="276"/>
      <c r="AB1971" s="278" t="str">
        <f t="shared" si="12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26"/>
        <v/>
      </c>
      <c r="T1972" s="225" t="str">
        <f ca="1">IF(B1972="","",IF(ISERROR(MATCH($J1972,SorP!$B$1:$B$6230,0)),"",INDIRECT("'SorP'!$A$"&amp;MATCH($J1972,SorP!$B$1:$B$6230,0))))</f>
        <v/>
      </c>
      <c r="U1972" s="241"/>
      <c r="V1972" s="275" t="e">
        <f>IF(C1972="",NA(),MATCH($B1972&amp;$C1972,'Smelter Look-up'!$J:$J,0))</f>
        <v>#N/A</v>
      </c>
      <c r="W1972" s="276"/>
      <c r="X1972" s="276">
        <f t="shared" ca="1" si="127"/>
        <v>0</v>
      </c>
      <c r="Y1972" s="276"/>
      <c r="Z1972" s="276"/>
      <c r="AB1972" s="278" t="str">
        <f t="shared" si="12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26"/>
        <v/>
      </c>
      <c r="T1973" s="225" t="str">
        <f ca="1">IF(B1973="","",IF(ISERROR(MATCH($J1973,SorP!$B$1:$B$6230,0)),"",INDIRECT("'SorP'!$A$"&amp;MATCH($J1973,SorP!$B$1:$B$6230,0))))</f>
        <v/>
      </c>
      <c r="U1973" s="241"/>
      <c r="V1973" s="275" t="e">
        <f>IF(C1973="",NA(),MATCH($B1973&amp;$C1973,'Smelter Look-up'!$J:$J,0))</f>
        <v>#N/A</v>
      </c>
      <c r="W1973" s="276"/>
      <c r="X1973" s="276">
        <f t="shared" ca="1" si="127"/>
        <v>0</v>
      </c>
      <c r="Y1973" s="276"/>
      <c r="Z1973" s="276"/>
      <c r="AB1973" s="278" t="str">
        <f t="shared" si="12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26"/>
        <v/>
      </c>
      <c r="T1974" s="225" t="str">
        <f ca="1">IF(B1974="","",IF(ISERROR(MATCH($J1974,SorP!$B$1:$B$6230,0)),"",INDIRECT("'SorP'!$A$"&amp;MATCH($J1974,SorP!$B$1:$B$6230,0))))</f>
        <v/>
      </c>
      <c r="U1974" s="241"/>
      <c r="V1974" s="275" t="e">
        <f>IF(C1974="",NA(),MATCH($B1974&amp;$C1974,'Smelter Look-up'!$J:$J,0))</f>
        <v>#N/A</v>
      </c>
      <c r="W1974" s="276"/>
      <c r="X1974" s="276">
        <f t="shared" ca="1" si="127"/>
        <v>0</v>
      </c>
      <c r="Y1974" s="276"/>
      <c r="Z1974" s="276"/>
      <c r="AB1974" s="278" t="str">
        <f t="shared" si="12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26"/>
        <v/>
      </c>
      <c r="T1975" s="225" t="str">
        <f ca="1">IF(B1975="","",IF(ISERROR(MATCH($J1975,SorP!$B$1:$B$6230,0)),"",INDIRECT("'SorP'!$A$"&amp;MATCH($J1975,SorP!$B$1:$B$6230,0))))</f>
        <v/>
      </c>
      <c r="U1975" s="241"/>
      <c r="V1975" s="275" t="e">
        <f>IF(C1975="",NA(),MATCH($B1975&amp;$C1975,'Smelter Look-up'!$J:$J,0))</f>
        <v>#N/A</v>
      </c>
      <c r="W1975" s="276"/>
      <c r="X1975" s="276">
        <f t="shared" ca="1" si="127"/>
        <v>0</v>
      </c>
      <c r="Y1975" s="276"/>
      <c r="Z1975" s="276"/>
      <c r="AB1975" s="278" t="str">
        <f t="shared" si="12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26"/>
        <v/>
      </c>
      <c r="T1976" s="225" t="str">
        <f ca="1">IF(B1976="","",IF(ISERROR(MATCH($J1976,SorP!$B$1:$B$6230,0)),"",INDIRECT("'SorP'!$A$"&amp;MATCH($J1976,SorP!$B$1:$B$6230,0))))</f>
        <v/>
      </c>
      <c r="U1976" s="241"/>
      <c r="V1976" s="275" t="e">
        <f>IF(C1976="",NA(),MATCH($B1976&amp;$C1976,'Smelter Look-up'!$J:$J,0))</f>
        <v>#N/A</v>
      </c>
      <c r="W1976" s="276"/>
      <c r="X1976" s="276">
        <f t="shared" ca="1" si="127"/>
        <v>0</v>
      </c>
      <c r="Y1976" s="276"/>
      <c r="Z1976" s="276"/>
      <c r="AB1976" s="278" t="str">
        <f t="shared" si="12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26"/>
        <v/>
      </c>
      <c r="T1977" s="225" t="str">
        <f ca="1">IF(B1977="","",IF(ISERROR(MATCH($J1977,SorP!$B$1:$B$6230,0)),"",INDIRECT("'SorP'!$A$"&amp;MATCH($J1977,SorP!$B$1:$B$6230,0))))</f>
        <v/>
      </c>
      <c r="U1977" s="241"/>
      <c r="V1977" s="275" t="e">
        <f>IF(C1977="",NA(),MATCH($B1977&amp;$C1977,'Smelter Look-up'!$J:$J,0))</f>
        <v>#N/A</v>
      </c>
      <c r="W1977" s="276"/>
      <c r="X1977" s="276">
        <f t="shared" ca="1" si="127"/>
        <v>0</v>
      </c>
      <c r="Y1977" s="276"/>
      <c r="Z1977" s="276"/>
      <c r="AB1977" s="278" t="str">
        <f t="shared" si="12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26"/>
        <v/>
      </c>
      <c r="T1978" s="225" t="str">
        <f ca="1">IF(B1978="","",IF(ISERROR(MATCH($J1978,SorP!$B$1:$B$6230,0)),"",INDIRECT("'SorP'!$A$"&amp;MATCH($J1978,SorP!$B$1:$B$6230,0))))</f>
        <v/>
      </c>
      <c r="U1978" s="241"/>
      <c r="V1978" s="275" t="e">
        <f>IF(C1978="",NA(),MATCH($B1978&amp;$C1978,'Smelter Look-up'!$J:$J,0))</f>
        <v>#N/A</v>
      </c>
      <c r="W1978" s="276"/>
      <c r="X1978" s="276">
        <f t="shared" ca="1" si="127"/>
        <v>0</v>
      </c>
      <c r="Y1978" s="276"/>
      <c r="Z1978" s="276"/>
      <c r="AB1978" s="278" t="str">
        <f t="shared" si="12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12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130">IF(AND(C1979="Smelter not listed",OR(LEN(D1979)=0,LEN(E1979)=0)),1,0)</f>
        <v>0</v>
      </c>
      <c r="Y1979" s="276"/>
      <c r="Z1979" s="276"/>
      <c r="AB1979" s="278" t="str">
        <f t="shared" ref="AB1979" si="13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3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33">IF(AND(C1980="Smelter not listed",OR(LEN(D1980)=0,LEN(E1980)=0)),1,0)</f>
        <v>0</v>
      </c>
      <c r="Y1980" s="276"/>
      <c r="Z1980" s="276"/>
      <c r="AB1980" s="278" t="str">
        <f t="shared" ref="AB1980:AB2011" si="13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32"/>
        <v/>
      </c>
      <c r="T1981" s="225" t="str">
        <f ca="1">IF(B1981="","",IF(ISERROR(MATCH($J1981,SorP!$B$1:$B$6230,0)),"",INDIRECT("'SorP'!$A$"&amp;MATCH($J1981,SorP!$B$1:$B$6230,0))))</f>
        <v/>
      </c>
      <c r="U1981" s="241"/>
      <c r="V1981" s="275" t="e">
        <f>IF(C1981="",NA(),MATCH($B1981&amp;$C1981,'Smelter Look-up'!$J:$J,0))</f>
        <v>#N/A</v>
      </c>
      <c r="W1981" s="276"/>
      <c r="X1981" s="276">
        <f t="shared" ca="1" si="133"/>
        <v>0</v>
      </c>
      <c r="Y1981" s="276"/>
      <c r="Z1981" s="276"/>
      <c r="AB1981" s="278" t="str">
        <f t="shared" si="13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32"/>
        <v/>
      </c>
      <c r="T1982" s="225" t="str">
        <f ca="1">IF(B1982="","",IF(ISERROR(MATCH($J1982,SorP!$B$1:$B$6230,0)),"",INDIRECT("'SorP'!$A$"&amp;MATCH($J1982,SorP!$B$1:$B$6230,0))))</f>
        <v/>
      </c>
      <c r="U1982" s="241"/>
      <c r="V1982" s="275" t="e">
        <f>IF(C1982="",NA(),MATCH($B1982&amp;$C1982,'Smelter Look-up'!$J:$J,0))</f>
        <v>#N/A</v>
      </c>
      <c r="W1982" s="276"/>
      <c r="X1982" s="276">
        <f t="shared" ca="1" si="133"/>
        <v>0</v>
      </c>
      <c r="Y1982" s="276"/>
      <c r="Z1982" s="276"/>
      <c r="AB1982" s="278" t="str">
        <f t="shared" si="13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32"/>
        <v/>
      </c>
      <c r="T1983" s="225" t="str">
        <f ca="1">IF(B1983="","",IF(ISERROR(MATCH($J1983,SorP!$B$1:$B$6230,0)),"",INDIRECT("'SorP'!$A$"&amp;MATCH($J1983,SorP!$B$1:$B$6230,0))))</f>
        <v/>
      </c>
      <c r="U1983" s="241"/>
      <c r="V1983" s="275" t="e">
        <f>IF(C1983="",NA(),MATCH($B1983&amp;$C1983,'Smelter Look-up'!$J:$J,0))</f>
        <v>#N/A</v>
      </c>
      <c r="W1983" s="276"/>
      <c r="X1983" s="276">
        <f t="shared" ca="1" si="133"/>
        <v>0</v>
      </c>
      <c r="Y1983" s="276"/>
      <c r="Z1983" s="276"/>
      <c r="AB1983" s="278" t="str">
        <f t="shared" si="13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32"/>
        <v/>
      </c>
      <c r="T1984" s="225" t="str">
        <f ca="1">IF(B1984="","",IF(ISERROR(MATCH($J1984,SorP!$B$1:$B$6230,0)),"",INDIRECT("'SorP'!$A$"&amp;MATCH($J1984,SorP!$B$1:$B$6230,0))))</f>
        <v/>
      </c>
      <c r="U1984" s="241"/>
      <c r="V1984" s="275" t="e">
        <f>IF(C1984="",NA(),MATCH($B1984&amp;$C1984,'Smelter Look-up'!$J:$J,0))</f>
        <v>#N/A</v>
      </c>
      <c r="W1984" s="276"/>
      <c r="X1984" s="276">
        <f t="shared" ca="1" si="133"/>
        <v>0</v>
      </c>
      <c r="Y1984" s="276"/>
      <c r="Z1984" s="276"/>
      <c r="AB1984" s="278" t="str">
        <f t="shared" si="13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32"/>
        <v/>
      </c>
      <c r="T1985" s="225" t="str">
        <f ca="1">IF(B1985="","",IF(ISERROR(MATCH($J1985,SorP!$B$1:$B$6230,0)),"",INDIRECT("'SorP'!$A$"&amp;MATCH($J1985,SorP!$B$1:$B$6230,0))))</f>
        <v/>
      </c>
      <c r="U1985" s="241"/>
      <c r="V1985" s="275" t="e">
        <f>IF(C1985="",NA(),MATCH($B1985&amp;$C1985,'Smelter Look-up'!$J:$J,0))</f>
        <v>#N/A</v>
      </c>
      <c r="W1985" s="276"/>
      <c r="X1985" s="276">
        <f t="shared" ca="1" si="133"/>
        <v>0</v>
      </c>
      <c r="Y1985" s="276"/>
      <c r="Z1985" s="276"/>
      <c r="AB1985" s="278" t="str">
        <f t="shared" si="13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32"/>
        <v/>
      </c>
      <c r="T1986" s="225" t="str">
        <f ca="1">IF(B1986="","",IF(ISERROR(MATCH($J1986,SorP!$B$1:$B$6230,0)),"",INDIRECT("'SorP'!$A$"&amp;MATCH($J1986,SorP!$B$1:$B$6230,0))))</f>
        <v/>
      </c>
      <c r="U1986" s="241"/>
      <c r="V1986" s="275" t="e">
        <f>IF(C1986="",NA(),MATCH($B1986&amp;$C1986,'Smelter Look-up'!$J:$J,0))</f>
        <v>#N/A</v>
      </c>
      <c r="W1986" s="276"/>
      <c r="X1986" s="276">
        <f t="shared" ca="1" si="133"/>
        <v>0</v>
      </c>
      <c r="Y1986" s="276"/>
      <c r="Z1986" s="276"/>
      <c r="AB1986" s="278" t="str">
        <f t="shared" si="13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32"/>
        <v/>
      </c>
      <c r="T1987" s="225" t="str">
        <f ca="1">IF(B1987="","",IF(ISERROR(MATCH($J1987,SorP!$B$1:$B$6230,0)),"",INDIRECT("'SorP'!$A$"&amp;MATCH($J1987,SorP!$B$1:$B$6230,0))))</f>
        <v/>
      </c>
      <c r="U1987" s="241"/>
      <c r="V1987" s="275" t="e">
        <f>IF(C1987="",NA(),MATCH($B1987&amp;$C1987,'Smelter Look-up'!$J:$J,0))</f>
        <v>#N/A</v>
      </c>
      <c r="W1987" s="276"/>
      <c r="X1987" s="276">
        <f t="shared" ca="1" si="133"/>
        <v>0</v>
      </c>
      <c r="Y1987" s="276"/>
      <c r="Z1987" s="276"/>
      <c r="AB1987" s="278" t="str">
        <f t="shared" si="13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32"/>
        <v/>
      </c>
      <c r="T1988" s="225" t="str">
        <f ca="1">IF(B1988="","",IF(ISERROR(MATCH($J1988,SorP!$B$1:$B$6230,0)),"",INDIRECT("'SorP'!$A$"&amp;MATCH($J1988,SorP!$B$1:$B$6230,0))))</f>
        <v/>
      </c>
      <c r="U1988" s="241"/>
      <c r="V1988" s="275" t="e">
        <f>IF(C1988="",NA(),MATCH($B1988&amp;$C1988,'Smelter Look-up'!$J:$J,0))</f>
        <v>#N/A</v>
      </c>
      <c r="W1988" s="276"/>
      <c r="X1988" s="276">
        <f t="shared" ca="1" si="133"/>
        <v>0</v>
      </c>
      <c r="Y1988" s="276"/>
      <c r="Z1988" s="276"/>
      <c r="AB1988" s="278" t="str">
        <f t="shared" si="13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32"/>
        <v/>
      </c>
      <c r="T1989" s="225" t="str">
        <f ca="1">IF(B1989="","",IF(ISERROR(MATCH($J1989,SorP!$B$1:$B$6230,0)),"",INDIRECT("'SorP'!$A$"&amp;MATCH($J1989,SorP!$B$1:$B$6230,0))))</f>
        <v/>
      </c>
      <c r="U1989" s="241"/>
      <c r="V1989" s="275" t="e">
        <f>IF(C1989="",NA(),MATCH($B1989&amp;$C1989,'Smelter Look-up'!$J:$J,0))</f>
        <v>#N/A</v>
      </c>
      <c r="W1989" s="276"/>
      <c r="X1989" s="276">
        <f t="shared" ca="1" si="133"/>
        <v>0</v>
      </c>
      <c r="Y1989" s="276"/>
      <c r="Z1989" s="276"/>
      <c r="AB1989" s="278" t="str">
        <f t="shared" si="13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32"/>
        <v/>
      </c>
      <c r="T1990" s="225" t="str">
        <f ca="1">IF(B1990="","",IF(ISERROR(MATCH($J1990,SorP!$B$1:$B$6230,0)),"",INDIRECT("'SorP'!$A$"&amp;MATCH($J1990,SorP!$B$1:$B$6230,0))))</f>
        <v/>
      </c>
      <c r="U1990" s="241"/>
      <c r="V1990" s="275" t="e">
        <f>IF(C1990="",NA(),MATCH($B1990&amp;$C1990,'Smelter Look-up'!$J:$J,0))</f>
        <v>#N/A</v>
      </c>
      <c r="W1990" s="276"/>
      <c r="X1990" s="276">
        <f t="shared" ca="1" si="133"/>
        <v>0</v>
      </c>
      <c r="Y1990" s="276"/>
      <c r="Z1990" s="276"/>
      <c r="AB1990" s="278" t="str">
        <f t="shared" si="13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32"/>
        <v/>
      </c>
      <c r="T1991" s="225" t="str">
        <f ca="1">IF(B1991="","",IF(ISERROR(MATCH($J1991,SorP!$B$1:$B$6230,0)),"",INDIRECT("'SorP'!$A$"&amp;MATCH($J1991,SorP!$B$1:$B$6230,0))))</f>
        <v/>
      </c>
      <c r="U1991" s="241"/>
      <c r="V1991" s="275" t="e">
        <f>IF(C1991="",NA(),MATCH($B1991&amp;$C1991,'Smelter Look-up'!$J:$J,0))</f>
        <v>#N/A</v>
      </c>
      <c r="W1991" s="276"/>
      <c r="X1991" s="276">
        <f t="shared" ca="1" si="133"/>
        <v>0</v>
      </c>
      <c r="Y1991" s="276"/>
      <c r="Z1991" s="276"/>
      <c r="AB1991" s="278" t="str">
        <f t="shared" si="13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32"/>
        <v/>
      </c>
      <c r="T1992" s="225" t="str">
        <f ca="1">IF(B1992="","",IF(ISERROR(MATCH($J1992,SorP!$B$1:$B$6230,0)),"",INDIRECT("'SorP'!$A$"&amp;MATCH($J1992,SorP!$B$1:$B$6230,0))))</f>
        <v/>
      </c>
      <c r="U1992" s="241"/>
      <c r="V1992" s="275" t="e">
        <f>IF(C1992="",NA(),MATCH($B1992&amp;$C1992,'Smelter Look-up'!$J:$J,0))</f>
        <v>#N/A</v>
      </c>
      <c r="W1992" s="276"/>
      <c r="X1992" s="276">
        <f t="shared" ca="1" si="133"/>
        <v>0</v>
      </c>
      <c r="Y1992" s="276"/>
      <c r="Z1992" s="276"/>
      <c r="AB1992" s="278" t="str">
        <f t="shared" si="13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32"/>
        <v/>
      </c>
      <c r="T1993" s="225" t="str">
        <f ca="1">IF(B1993="","",IF(ISERROR(MATCH($J1993,SorP!$B$1:$B$6230,0)),"",INDIRECT("'SorP'!$A$"&amp;MATCH($J1993,SorP!$B$1:$B$6230,0))))</f>
        <v/>
      </c>
      <c r="U1993" s="241"/>
      <c r="V1993" s="275" t="e">
        <f>IF(C1993="",NA(),MATCH($B1993&amp;$C1993,'Smelter Look-up'!$J:$J,0))</f>
        <v>#N/A</v>
      </c>
      <c r="W1993" s="276"/>
      <c r="X1993" s="276">
        <f t="shared" ca="1" si="133"/>
        <v>0</v>
      </c>
      <c r="Y1993" s="276"/>
      <c r="Z1993" s="276"/>
      <c r="AB1993" s="278" t="str">
        <f t="shared" si="13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32"/>
        <v/>
      </c>
      <c r="T1994" s="225" t="str">
        <f ca="1">IF(B1994="","",IF(ISERROR(MATCH($J1994,SorP!$B$1:$B$6230,0)),"",INDIRECT("'SorP'!$A$"&amp;MATCH($J1994,SorP!$B$1:$B$6230,0))))</f>
        <v/>
      </c>
      <c r="U1994" s="241"/>
      <c r="V1994" s="275" t="e">
        <f>IF(C1994="",NA(),MATCH($B1994&amp;$C1994,'Smelter Look-up'!$J:$J,0))</f>
        <v>#N/A</v>
      </c>
      <c r="W1994" s="276"/>
      <c r="X1994" s="276">
        <f t="shared" ca="1" si="133"/>
        <v>0</v>
      </c>
      <c r="Y1994" s="276"/>
      <c r="Z1994" s="276"/>
      <c r="AB1994" s="278" t="str">
        <f t="shared" si="13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32"/>
        <v/>
      </c>
      <c r="T1995" s="225" t="str">
        <f ca="1">IF(B1995="","",IF(ISERROR(MATCH($J1995,SorP!$B$1:$B$6230,0)),"",INDIRECT("'SorP'!$A$"&amp;MATCH($J1995,SorP!$B$1:$B$6230,0))))</f>
        <v/>
      </c>
      <c r="U1995" s="241"/>
      <c r="V1995" s="275" t="e">
        <f>IF(C1995="",NA(),MATCH($B1995&amp;$C1995,'Smelter Look-up'!$J:$J,0))</f>
        <v>#N/A</v>
      </c>
      <c r="W1995" s="276"/>
      <c r="X1995" s="276">
        <f t="shared" ca="1" si="133"/>
        <v>0</v>
      </c>
      <c r="Y1995" s="276"/>
      <c r="Z1995" s="276"/>
      <c r="AB1995" s="278" t="str">
        <f t="shared" si="13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32"/>
        <v/>
      </c>
      <c r="T1996" s="225" t="str">
        <f ca="1">IF(B1996="","",IF(ISERROR(MATCH($J1996,SorP!$B$1:$B$6230,0)),"",INDIRECT("'SorP'!$A$"&amp;MATCH($J1996,SorP!$B$1:$B$6230,0))))</f>
        <v/>
      </c>
      <c r="U1996" s="241"/>
      <c r="V1996" s="275" t="e">
        <f>IF(C1996="",NA(),MATCH($B1996&amp;$C1996,'Smelter Look-up'!$J:$J,0))</f>
        <v>#N/A</v>
      </c>
      <c r="W1996" s="276"/>
      <c r="X1996" s="276">
        <f t="shared" ca="1" si="133"/>
        <v>0</v>
      </c>
      <c r="Y1996" s="276"/>
      <c r="Z1996" s="276"/>
      <c r="AB1996" s="278" t="str">
        <f t="shared" si="13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32"/>
        <v/>
      </c>
      <c r="T1997" s="225" t="str">
        <f ca="1">IF(B1997="","",IF(ISERROR(MATCH($J1997,SorP!$B$1:$B$6230,0)),"",INDIRECT("'SorP'!$A$"&amp;MATCH($J1997,SorP!$B$1:$B$6230,0))))</f>
        <v/>
      </c>
      <c r="U1997" s="241"/>
      <c r="V1997" s="275" t="e">
        <f>IF(C1997="",NA(),MATCH($B1997&amp;$C1997,'Smelter Look-up'!$J:$J,0))</f>
        <v>#N/A</v>
      </c>
      <c r="W1997" s="276"/>
      <c r="X1997" s="276">
        <f t="shared" ca="1" si="133"/>
        <v>0</v>
      </c>
      <c r="Y1997" s="276"/>
      <c r="Z1997" s="276"/>
      <c r="AB1997" s="278" t="str">
        <f t="shared" si="13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32"/>
        <v/>
      </c>
      <c r="T1998" s="225" t="str">
        <f ca="1">IF(B1998="","",IF(ISERROR(MATCH($J1998,SorP!$B$1:$B$6230,0)),"",INDIRECT("'SorP'!$A$"&amp;MATCH($J1998,SorP!$B$1:$B$6230,0))))</f>
        <v/>
      </c>
      <c r="U1998" s="241"/>
      <c r="V1998" s="275" t="e">
        <f>IF(C1998="",NA(),MATCH($B1998&amp;$C1998,'Smelter Look-up'!$J:$J,0))</f>
        <v>#N/A</v>
      </c>
      <c r="W1998" s="276"/>
      <c r="X1998" s="276">
        <f t="shared" ca="1" si="133"/>
        <v>0</v>
      </c>
      <c r="Y1998" s="276"/>
      <c r="Z1998" s="276"/>
      <c r="AB1998" s="278" t="str">
        <f t="shared" si="13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32"/>
        <v/>
      </c>
      <c r="T1999" s="225" t="str">
        <f ca="1">IF(B1999="","",IF(ISERROR(MATCH($J1999,SorP!$B$1:$B$6230,0)),"",INDIRECT("'SorP'!$A$"&amp;MATCH($J1999,SorP!$B$1:$B$6230,0))))</f>
        <v/>
      </c>
      <c r="U1999" s="241"/>
      <c r="V1999" s="275" t="e">
        <f>IF(C1999="",NA(),MATCH($B1999&amp;$C1999,'Smelter Look-up'!$J:$J,0))</f>
        <v>#N/A</v>
      </c>
      <c r="W1999" s="276"/>
      <c r="X1999" s="276">
        <f t="shared" ca="1" si="133"/>
        <v>0</v>
      </c>
      <c r="Y1999" s="276"/>
      <c r="Z1999" s="276"/>
      <c r="AB1999" s="278" t="str">
        <f t="shared" si="13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32"/>
        <v/>
      </c>
      <c r="T2000" s="225" t="str">
        <f ca="1">IF(B2000="","",IF(ISERROR(MATCH($J2000,SorP!$B$1:$B$6230,0)),"",INDIRECT("'SorP'!$A$"&amp;MATCH($J2000,SorP!$B$1:$B$6230,0))))</f>
        <v/>
      </c>
      <c r="U2000" s="241"/>
      <c r="V2000" s="275" t="e">
        <f>IF(C2000="",NA(),MATCH($B2000&amp;$C2000,'Smelter Look-up'!$J:$J,0))</f>
        <v>#N/A</v>
      </c>
      <c r="W2000" s="276"/>
      <c r="X2000" s="276">
        <f t="shared" ca="1" si="133"/>
        <v>0</v>
      </c>
      <c r="Y2000" s="276"/>
      <c r="Z2000" s="276"/>
      <c r="AB2000" s="278" t="str">
        <f t="shared" si="13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32"/>
        <v/>
      </c>
      <c r="T2001" s="225" t="str">
        <f ca="1">IF(B2001="","",IF(ISERROR(MATCH($J2001,SorP!$B$1:$B$6230,0)),"",INDIRECT("'SorP'!$A$"&amp;MATCH($J2001,SorP!$B$1:$B$6230,0))))</f>
        <v/>
      </c>
      <c r="U2001" s="241"/>
      <c r="V2001" s="275" t="e">
        <f>IF(C2001="",NA(),MATCH($B2001&amp;$C2001,'Smelter Look-up'!$J:$J,0))</f>
        <v>#N/A</v>
      </c>
      <c r="W2001" s="276"/>
      <c r="X2001" s="276">
        <f t="shared" ca="1" si="133"/>
        <v>0</v>
      </c>
      <c r="Y2001" s="276"/>
      <c r="Z2001" s="276"/>
      <c r="AB2001" s="278" t="str">
        <f t="shared" si="13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32"/>
        <v/>
      </c>
      <c r="T2002" s="225" t="str">
        <f ca="1">IF(B2002="","",IF(ISERROR(MATCH($J2002,SorP!$B$1:$B$6230,0)),"",INDIRECT("'SorP'!$A$"&amp;MATCH($J2002,SorP!$B$1:$B$6230,0))))</f>
        <v/>
      </c>
      <c r="U2002" s="241"/>
      <c r="V2002" s="275" t="e">
        <f>IF(C2002="",NA(),MATCH($B2002&amp;$C2002,'Smelter Look-up'!$J:$J,0))</f>
        <v>#N/A</v>
      </c>
      <c r="W2002" s="276"/>
      <c r="X2002" s="276">
        <f t="shared" ca="1" si="133"/>
        <v>0</v>
      </c>
      <c r="Y2002" s="276"/>
      <c r="Z2002" s="276"/>
      <c r="AB2002" s="278" t="str">
        <f t="shared" si="13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32"/>
        <v/>
      </c>
      <c r="T2003" s="225" t="str">
        <f ca="1">IF(B2003="","",IF(ISERROR(MATCH($J2003,SorP!$B$1:$B$6230,0)),"",INDIRECT("'SorP'!$A$"&amp;MATCH($J2003,SorP!$B$1:$B$6230,0))))</f>
        <v/>
      </c>
      <c r="U2003" s="241"/>
      <c r="V2003" s="275" t="e">
        <f>IF(C2003="",NA(),MATCH($B2003&amp;$C2003,'Smelter Look-up'!$J:$J,0))</f>
        <v>#N/A</v>
      </c>
      <c r="W2003" s="276"/>
      <c r="X2003" s="276">
        <f t="shared" ca="1" si="133"/>
        <v>0</v>
      </c>
      <c r="Y2003" s="276"/>
      <c r="Z2003" s="276"/>
      <c r="AB2003" s="278" t="str">
        <f t="shared" si="13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32"/>
        <v/>
      </c>
      <c r="T2004" s="225" t="str">
        <f ca="1">IF(B2004="","",IF(ISERROR(MATCH($J2004,SorP!$B$1:$B$6230,0)),"",INDIRECT("'SorP'!$A$"&amp;MATCH($J2004,SorP!$B$1:$B$6230,0))))</f>
        <v/>
      </c>
      <c r="U2004" s="241"/>
      <c r="V2004" s="275" t="e">
        <f>IF(C2004="",NA(),MATCH($B2004&amp;$C2004,'Smelter Look-up'!$J:$J,0))</f>
        <v>#N/A</v>
      </c>
      <c r="W2004" s="276"/>
      <c r="X2004" s="276">
        <f t="shared" ca="1" si="133"/>
        <v>0</v>
      </c>
      <c r="Y2004" s="276"/>
      <c r="Z2004" s="276"/>
      <c r="AB2004" s="278" t="str">
        <f t="shared" si="13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32"/>
        <v/>
      </c>
      <c r="T2005" s="225" t="str">
        <f ca="1">IF(B2005="","",IF(ISERROR(MATCH($J2005,SorP!$B$1:$B$6230,0)),"",INDIRECT("'SorP'!$A$"&amp;MATCH($J2005,SorP!$B$1:$B$6230,0))))</f>
        <v/>
      </c>
      <c r="U2005" s="241"/>
      <c r="V2005" s="275" t="e">
        <f>IF(C2005="",NA(),MATCH($B2005&amp;$C2005,'Smelter Look-up'!$J:$J,0))</f>
        <v>#N/A</v>
      </c>
      <c r="W2005" s="276"/>
      <c r="X2005" s="276">
        <f t="shared" ca="1" si="133"/>
        <v>0</v>
      </c>
      <c r="Y2005" s="276"/>
      <c r="Z2005" s="276"/>
      <c r="AB2005" s="278" t="str">
        <f t="shared" si="13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32"/>
        <v/>
      </c>
      <c r="T2006" s="225" t="str">
        <f ca="1">IF(B2006="","",IF(ISERROR(MATCH($J2006,SorP!$B$1:$B$6230,0)),"",INDIRECT("'SorP'!$A$"&amp;MATCH($J2006,SorP!$B$1:$B$6230,0))))</f>
        <v/>
      </c>
      <c r="U2006" s="241"/>
      <c r="V2006" s="275" t="e">
        <f>IF(C2006="",NA(),MATCH($B2006&amp;$C2006,'Smelter Look-up'!$J:$J,0))</f>
        <v>#N/A</v>
      </c>
      <c r="W2006" s="276"/>
      <c r="X2006" s="276">
        <f t="shared" ca="1" si="133"/>
        <v>0</v>
      </c>
      <c r="Y2006" s="276"/>
      <c r="Z2006" s="276"/>
      <c r="AB2006" s="278" t="str">
        <f t="shared" si="13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32"/>
        <v/>
      </c>
      <c r="T2007" s="225" t="str">
        <f ca="1">IF(B2007="","",IF(ISERROR(MATCH($J2007,SorP!$B$1:$B$6230,0)),"",INDIRECT("'SorP'!$A$"&amp;MATCH($J2007,SorP!$B$1:$B$6230,0))))</f>
        <v/>
      </c>
      <c r="U2007" s="241"/>
      <c r="V2007" s="275" t="e">
        <f>IF(C2007="",NA(),MATCH($B2007&amp;$C2007,'Smelter Look-up'!$J:$J,0))</f>
        <v>#N/A</v>
      </c>
      <c r="W2007" s="276"/>
      <c r="X2007" s="276">
        <f t="shared" ca="1" si="133"/>
        <v>0</v>
      </c>
      <c r="Y2007" s="276"/>
      <c r="Z2007" s="276"/>
      <c r="AB2007" s="278" t="str">
        <f t="shared" si="13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32"/>
        <v/>
      </c>
      <c r="T2008" s="225" t="str">
        <f ca="1">IF(B2008="","",IF(ISERROR(MATCH($J2008,SorP!$B$1:$B$6230,0)),"",INDIRECT("'SorP'!$A$"&amp;MATCH($J2008,SorP!$B$1:$B$6230,0))))</f>
        <v/>
      </c>
      <c r="U2008" s="241"/>
      <c r="V2008" s="275" t="e">
        <f>IF(C2008="",NA(),MATCH($B2008&amp;$C2008,'Smelter Look-up'!$J:$J,0))</f>
        <v>#N/A</v>
      </c>
      <c r="W2008" s="276"/>
      <c r="X2008" s="276">
        <f t="shared" ca="1" si="133"/>
        <v>0</v>
      </c>
      <c r="Y2008" s="276"/>
      <c r="Z2008" s="276"/>
      <c r="AB2008" s="278" t="str">
        <f t="shared" si="13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32"/>
        <v/>
      </c>
      <c r="T2009" s="225" t="str">
        <f ca="1">IF(B2009="","",IF(ISERROR(MATCH($J2009,SorP!$B$1:$B$6230,0)),"",INDIRECT("'SorP'!$A$"&amp;MATCH($J2009,SorP!$B$1:$B$6230,0))))</f>
        <v/>
      </c>
      <c r="U2009" s="241"/>
      <c r="V2009" s="275" t="e">
        <f>IF(C2009="",NA(),MATCH($B2009&amp;$C2009,'Smelter Look-up'!$J:$J,0))</f>
        <v>#N/A</v>
      </c>
      <c r="W2009" s="276"/>
      <c r="X2009" s="276">
        <f t="shared" ca="1" si="133"/>
        <v>0</v>
      </c>
      <c r="Y2009" s="276"/>
      <c r="Z2009" s="276"/>
      <c r="AB2009" s="278" t="str">
        <f t="shared" si="13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32"/>
        <v/>
      </c>
      <c r="T2010" s="225" t="str">
        <f ca="1">IF(B2010="","",IF(ISERROR(MATCH($J2010,SorP!$B$1:$B$6230,0)),"",INDIRECT("'SorP'!$A$"&amp;MATCH($J2010,SorP!$B$1:$B$6230,0))))</f>
        <v/>
      </c>
      <c r="U2010" s="241"/>
      <c r="V2010" s="275" t="e">
        <f>IF(C2010="",NA(),MATCH($B2010&amp;$C2010,'Smelter Look-up'!$J:$J,0))</f>
        <v>#N/A</v>
      </c>
      <c r="W2010" s="276"/>
      <c r="X2010" s="276">
        <f t="shared" ca="1" si="133"/>
        <v>0</v>
      </c>
      <c r="Y2010" s="276"/>
      <c r="Z2010" s="276"/>
      <c r="AB2010" s="278" t="str">
        <f t="shared" si="13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32"/>
        <v/>
      </c>
      <c r="T2011" s="225" t="str">
        <f ca="1">IF(B2011="","",IF(ISERROR(MATCH($J2011,SorP!$B$1:$B$6230,0)),"",INDIRECT("'SorP'!$A$"&amp;MATCH($J2011,SorP!$B$1:$B$6230,0))))</f>
        <v/>
      </c>
      <c r="U2011" s="241"/>
      <c r="V2011" s="275" t="e">
        <f>IF(C2011="",NA(),MATCH($B2011&amp;$C2011,'Smelter Look-up'!$J:$J,0))</f>
        <v>#N/A</v>
      </c>
      <c r="W2011" s="276"/>
      <c r="X2011" s="276">
        <f t="shared" ca="1" si="133"/>
        <v>0</v>
      </c>
      <c r="Y2011" s="276"/>
      <c r="Z2011" s="276"/>
      <c r="AB2011" s="278" t="str">
        <f t="shared" si="13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3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36">IF(AND(C2012="Smelter not listed",OR(LEN(D2012)=0,LEN(E2012)=0)),1,0)</f>
        <v>0</v>
      </c>
      <c r="Y2012" s="276"/>
      <c r="Z2012" s="276"/>
      <c r="AB2012" s="278" t="str">
        <f t="shared" ref="AB2012:AB2042" si="13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35"/>
        <v/>
      </c>
      <c r="T2013" s="225" t="str">
        <f ca="1">IF(B2013="","",IF(ISERROR(MATCH($J2013,SorP!$B$1:$B$6230,0)),"",INDIRECT("'SorP'!$A$"&amp;MATCH($J2013,SorP!$B$1:$B$6230,0))))</f>
        <v/>
      </c>
      <c r="U2013" s="241"/>
      <c r="V2013" s="275" t="e">
        <f>IF(C2013="",NA(),MATCH($B2013&amp;$C2013,'Smelter Look-up'!$J:$J,0))</f>
        <v>#N/A</v>
      </c>
      <c r="W2013" s="276"/>
      <c r="X2013" s="276">
        <f t="shared" ca="1" si="136"/>
        <v>0</v>
      </c>
      <c r="Y2013" s="276"/>
      <c r="Z2013" s="276"/>
      <c r="AB2013" s="278" t="str">
        <f t="shared" si="13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35"/>
        <v/>
      </c>
      <c r="T2014" s="225" t="str">
        <f ca="1">IF(B2014="","",IF(ISERROR(MATCH($J2014,SorP!$B$1:$B$6230,0)),"",INDIRECT("'SorP'!$A$"&amp;MATCH($J2014,SorP!$B$1:$B$6230,0))))</f>
        <v/>
      </c>
      <c r="U2014" s="241"/>
      <c r="V2014" s="275" t="e">
        <f>IF(C2014="",NA(),MATCH($B2014&amp;$C2014,'Smelter Look-up'!$J:$J,0))</f>
        <v>#N/A</v>
      </c>
      <c r="W2014" s="276"/>
      <c r="X2014" s="276">
        <f t="shared" ca="1" si="136"/>
        <v>0</v>
      </c>
      <c r="Y2014" s="276"/>
      <c r="Z2014" s="276"/>
      <c r="AB2014" s="278" t="str">
        <f t="shared" si="13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35"/>
        <v/>
      </c>
      <c r="T2015" s="225" t="str">
        <f ca="1">IF(B2015="","",IF(ISERROR(MATCH($J2015,SorP!$B$1:$B$6230,0)),"",INDIRECT("'SorP'!$A$"&amp;MATCH($J2015,SorP!$B$1:$B$6230,0))))</f>
        <v/>
      </c>
      <c r="U2015" s="241"/>
      <c r="V2015" s="275" t="e">
        <f>IF(C2015="",NA(),MATCH($B2015&amp;$C2015,'Smelter Look-up'!$J:$J,0))</f>
        <v>#N/A</v>
      </c>
      <c r="W2015" s="276"/>
      <c r="X2015" s="276">
        <f t="shared" ca="1" si="136"/>
        <v>0</v>
      </c>
      <c r="Y2015" s="276"/>
      <c r="Z2015" s="276"/>
      <c r="AB2015" s="278" t="str">
        <f t="shared" si="13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35"/>
        <v/>
      </c>
      <c r="T2016" s="225" t="str">
        <f ca="1">IF(B2016="","",IF(ISERROR(MATCH($J2016,SorP!$B$1:$B$6230,0)),"",INDIRECT("'SorP'!$A$"&amp;MATCH($J2016,SorP!$B$1:$B$6230,0))))</f>
        <v/>
      </c>
      <c r="U2016" s="241"/>
      <c r="V2016" s="275" t="e">
        <f>IF(C2016="",NA(),MATCH($B2016&amp;$C2016,'Smelter Look-up'!$J:$J,0))</f>
        <v>#N/A</v>
      </c>
      <c r="W2016" s="276"/>
      <c r="X2016" s="276">
        <f t="shared" ca="1" si="136"/>
        <v>0</v>
      </c>
      <c r="Y2016" s="276"/>
      <c r="Z2016" s="276"/>
      <c r="AB2016" s="278" t="str">
        <f t="shared" si="13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35"/>
        <v/>
      </c>
      <c r="T2017" s="225" t="str">
        <f ca="1">IF(B2017="","",IF(ISERROR(MATCH($J2017,SorP!$B$1:$B$6230,0)),"",INDIRECT("'SorP'!$A$"&amp;MATCH($J2017,SorP!$B$1:$B$6230,0))))</f>
        <v/>
      </c>
      <c r="U2017" s="241"/>
      <c r="V2017" s="275" t="e">
        <f>IF(C2017="",NA(),MATCH($B2017&amp;$C2017,'Smelter Look-up'!$J:$J,0))</f>
        <v>#N/A</v>
      </c>
      <c r="W2017" s="276"/>
      <c r="X2017" s="276">
        <f t="shared" ca="1" si="136"/>
        <v>0</v>
      </c>
      <c r="Y2017" s="276"/>
      <c r="Z2017" s="276"/>
      <c r="AB2017" s="278" t="str">
        <f t="shared" si="13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35"/>
        <v/>
      </c>
      <c r="T2018" s="225" t="str">
        <f ca="1">IF(B2018="","",IF(ISERROR(MATCH($J2018,SorP!$B$1:$B$6230,0)),"",INDIRECT("'SorP'!$A$"&amp;MATCH($J2018,SorP!$B$1:$B$6230,0))))</f>
        <v/>
      </c>
      <c r="U2018" s="241"/>
      <c r="V2018" s="275" t="e">
        <f>IF(C2018="",NA(),MATCH($B2018&amp;$C2018,'Smelter Look-up'!$J:$J,0))</f>
        <v>#N/A</v>
      </c>
      <c r="W2018" s="276"/>
      <c r="X2018" s="276">
        <f t="shared" ca="1" si="136"/>
        <v>0</v>
      </c>
      <c r="Y2018" s="276"/>
      <c r="Z2018" s="276"/>
      <c r="AB2018" s="278" t="str">
        <f t="shared" si="13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35"/>
        <v/>
      </c>
      <c r="T2019" s="225" t="str">
        <f ca="1">IF(B2019="","",IF(ISERROR(MATCH($J2019,SorP!$B$1:$B$6230,0)),"",INDIRECT("'SorP'!$A$"&amp;MATCH($J2019,SorP!$B$1:$B$6230,0))))</f>
        <v/>
      </c>
      <c r="U2019" s="241"/>
      <c r="V2019" s="275" t="e">
        <f>IF(C2019="",NA(),MATCH($B2019&amp;$C2019,'Smelter Look-up'!$J:$J,0))</f>
        <v>#N/A</v>
      </c>
      <c r="W2019" s="276"/>
      <c r="X2019" s="276">
        <f t="shared" ca="1" si="136"/>
        <v>0</v>
      </c>
      <c r="Y2019" s="276"/>
      <c r="Z2019" s="276"/>
      <c r="AB2019" s="278" t="str">
        <f t="shared" si="13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35"/>
        <v/>
      </c>
      <c r="T2020" s="225" t="str">
        <f ca="1">IF(B2020="","",IF(ISERROR(MATCH($J2020,SorP!$B$1:$B$6230,0)),"",INDIRECT("'SorP'!$A$"&amp;MATCH($J2020,SorP!$B$1:$B$6230,0))))</f>
        <v/>
      </c>
      <c r="U2020" s="241"/>
      <c r="V2020" s="275" t="e">
        <f>IF(C2020="",NA(),MATCH($B2020&amp;$C2020,'Smelter Look-up'!$J:$J,0))</f>
        <v>#N/A</v>
      </c>
      <c r="W2020" s="276"/>
      <c r="X2020" s="276">
        <f t="shared" ca="1" si="136"/>
        <v>0</v>
      </c>
      <c r="Y2020" s="276"/>
      <c r="Z2020" s="276"/>
      <c r="AB2020" s="278" t="str">
        <f t="shared" si="13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35"/>
        <v/>
      </c>
      <c r="T2021" s="225" t="str">
        <f ca="1">IF(B2021="","",IF(ISERROR(MATCH($J2021,SorP!$B$1:$B$6230,0)),"",INDIRECT("'SorP'!$A$"&amp;MATCH($J2021,SorP!$B$1:$B$6230,0))))</f>
        <v/>
      </c>
      <c r="U2021" s="241"/>
      <c r="V2021" s="275" t="e">
        <f>IF(C2021="",NA(),MATCH($B2021&amp;$C2021,'Smelter Look-up'!$J:$J,0))</f>
        <v>#N/A</v>
      </c>
      <c r="W2021" s="276"/>
      <c r="X2021" s="276">
        <f t="shared" ca="1" si="136"/>
        <v>0</v>
      </c>
      <c r="Y2021" s="276"/>
      <c r="Z2021" s="276"/>
      <c r="AB2021" s="278" t="str">
        <f t="shared" si="13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35"/>
        <v/>
      </c>
      <c r="T2022" s="225" t="str">
        <f ca="1">IF(B2022="","",IF(ISERROR(MATCH($J2022,SorP!$B$1:$B$6230,0)),"",INDIRECT("'SorP'!$A$"&amp;MATCH($J2022,SorP!$B$1:$B$6230,0))))</f>
        <v/>
      </c>
      <c r="U2022" s="241"/>
      <c r="V2022" s="275" t="e">
        <f>IF(C2022="",NA(),MATCH($B2022&amp;$C2022,'Smelter Look-up'!$J:$J,0))</f>
        <v>#N/A</v>
      </c>
      <c r="W2022" s="276"/>
      <c r="X2022" s="276">
        <f t="shared" ca="1" si="136"/>
        <v>0</v>
      </c>
      <c r="Y2022" s="276"/>
      <c r="Z2022" s="276"/>
      <c r="AB2022" s="278" t="str">
        <f t="shared" si="13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35"/>
        <v/>
      </c>
      <c r="T2023" s="225" t="str">
        <f ca="1">IF(B2023="","",IF(ISERROR(MATCH($J2023,SorP!$B$1:$B$6230,0)),"",INDIRECT("'SorP'!$A$"&amp;MATCH($J2023,SorP!$B$1:$B$6230,0))))</f>
        <v/>
      </c>
      <c r="U2023" s="241"/>
      <c r="V2023" s="275" t="e">
        <f>IF(C2023="",NA(),MATCH($B2023&amp;$C2023,'Smelter Look-up'!$J:$J,0))</f>
        <v>#N/A</v>
      </c>
      <c r="W2023" s="276"/>
      <c r="X2023" s="276">
        <f t="shared" ca="1" si="136"/>
        <v>0</v>
      </c>
      <c r="Y2023" s="276"/>
      <c r="Z2023" s="276"/>
      <c r="AB2023" s="278" t="str">
        <f t="shared" si="13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35"/>
        <v/>
      </c>
      <c r="T2024" s="225" t="str">
        <f ca="1">IF(B2024="","",IF(ISERROR(MATCH($J2024,SorP!$B$1:$B$6230,0)),"",INDIRECT("'SorP'!$A$"&amp;MATCH($J2024,SorP!$B$1:$B$6230,0))))</f>
        <v/>
      </c>
      <c r="U2024" s="241"/>
      <c r="V2024" s="275" t="e">
        <f>IF(C2024="",NA(),MATCH($B2024&amp;$C2024,'Smelter Look-up'!$J:$J,0))</f>
        <v>#N/A</v>
      </c>
      <c r="W2024" s="276"/>
      <c r="X2024" s="276">
        <f t="shared" ca="1" si="136"/>
        <v>0</v>
      </c>
      <c r="Y2024" s="276"/>
      <c r="Z2024" s="276"/>
      <c r="AB2024" s="278" t="str">
        <f t="shared" si="13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35"/>
        <v/>
      </c>
      <c r="T2025" s="225" t="str">
        <f ca="1">IF(B2025="","",IF(ISERROR(MATCH($J2025,SorP!$B$1:$B$6230,0)),"",INDIRECT("'SorP'!$A$"&amp;MATCH($J2025,SorP!$B$1:$B$6230,0))))</f>
        <v/>
      </c>
      <c r="U2025" s="241"/>
      <c r="V2025" s="275" t="e">
        <f>IF(C2025="",NA(),MATCH($B2025&amp;$C2025,'Smelter Look-up'!$J:$J,0))</f>
        <v>#N/A</v>
      </c>
      <c r="W2025" s="276"/>
      <c r="X2025" s="276">
        <f t="shared" ca="1" si="136"/>
        <v>0</v>
      </c>
      <c r="Y2025" s="276"/>
      <c r="Z2025" s="276"/>
      <c r="AB2025" s="278" t="str">
        <f t="shared" si="13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35"/>
        <v/>
      </c>
      <c r="T2026" s="225" t="str">
        <f ca="1">IF(B2026="","",IF(ISERROR(MATCH($J2026,SorP!$B$1:$B$6230,0)),"",INDIRECT("'SorP'!$A$"&amp;MATCH($J2026,SorP!$B$1:$B$6230,0))))</f>
        <v/>
      </c>
      <c r="U2026" s="241"/>
      <c r="V2026" s="275" t="e">
        <f>IF(C2026="",NA(),MATCH($B2026&amp;$C2026,'Smelter Look-up'!$J:$J,0))</f>
        <v>#N/A</v>
      </c>
      <c r="W2026" s="276"/>
      <c r="X2026" s="276">
        <f t="shared" ca="1" si="136"/>
        <v>0</v>
      </c>
      <c r="Y2026" s="276"/>
      <c r="Z2026" s="276"/>
      <c r="AB2026" s="278" t="str">
        <f t="shared" si="13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35"/>
        <v/>
      </c>
      <c r="T2027" s="225" t="str">
        <f ca="1">IF(B2027="","",IF(ISERROR(MATCH($J2027,SorP!$B$1:$B$6230,0)),"",INDIRECT("'SorP'!$A$"&amp;MATCH($J2027,SorP!$B$1:$B$6230,0))))</f>
        <v/>
      </c>
      <c r="U2027" s="241"/>
      <c r="V2027" s="275" t="e">
        <f>IF(C2027="",NA(),MATCH($B2027&amp;$C2027,'Smelter Look-up'!$J:$J,0))</f>
        <v>#N/A</v>
      </c>
      <c r="W2027" s="276"/>
      <c r="X2027" s="276">
        <f t="shared" ca="1" si="136"/>
        <v>0</v>
      </c>
      <c r="Y2027" s="276"/>
      <c r="Z2027" s="276"/>
      <c r="AB2027" s="278" t="str">
        <f t="shared" si="13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35"/>
        <v/>
      </c>
      <c r="T2028" s="225" t="str">
        <f ca="1">IF(B2028="","",IF(ISERROR(MATCH($J2028,SorP!$B$1:$B$6230,0)),"",INDIRECT("'SorP'!$A$"&amp;MATCH($J2028,SorP!$B$1:$B$6230,0))))</f>
        <v/>
      </c>
      <c r="U2028" s="241"/>
      <c r="V2028" s="275" t="e">
        <f>IF(C2028="",NA(),MATCH($B2028&amp;$C2028,'Smelter Look-up'!$J:$J,0))</f>
        <v>#N/A</v>
      </c>
      <c r="W2028" s="276"/>
      <c r="X2028" s="276">
        <f t="shared" ca="1" si="136"/>
        <v>0</v>
      </c>
      <c r="Y2028" s="276"/>
      <c r="Z2028" s="276"/>
      <c r="AB2028" s="278" t="str">
        <f t="shared" si="13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35"/>
        <v/>
      </c>
      <c r="T2029" s="225" t="str">
        <f ca="1">IF(B2029="","",IF(ISERROR(MATCH($J2029,SorP!$B$1:$B$6230,0)),"",INDIRECT("'SorP'!$A$"&amp;MATCH($J2029,SorP!$B$1:$B$6230,0))))</f>
        <v/>
      </c>
      <c r="U2029" s="241"/>
      <c r="V2029" s="275" t="e">
        <f>IF(C2029="",NA(),MATCH($B2029&amp;$C2029,'Smelter Look-up'!$J:$J,0))</f>
        <v>#N/A</v>
      </c>
      <c r="W2029" s="276"/>
      <c r="X2029" s="276">
        <f t="shared" ca="1" si="136"/>
        <v>0</v>
      </c>
      <c r="Y2029" s="276"/>
      <c r="Z2029" s="276"/>
      <c r="AB2029" s="278" t="str">
        <f t="shared" si="13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35"/>
        <v/>
      </c>
      <c r="T2030" s="225" t="str">
        <f ca="1">IF(B2030="","",IF(ISERROR(MATCH($J2030,SorP!$B$1:$B$6230,0)),"",INDIRECT("'SorP'!$A$"&amp;MATCH($J2030,SorP!$B$1:$B$6230,0))))</f>
        <v/>
      </c>
      <c r="U2030" s="241"/>
      <c r="V2030" s="275" t="e">
        <f>IF(C2030="",NA(),MATCH($B2030&amp;$C2030,'Smelter Look-up'!$J:$J,0))</f>
        <v>#N/A</v>
      </c>
      <c r="W2030" s="276"/>
      <c r="X2030" s="276">
        <f t="shared" ca="1" si="136"/>
        <v>0</v>
      </c>
      <c r="Y2030" s="276"/>
      <c r="Z2030" s="276"/>
      <c r="AB2030" s="278" t="str">
        <f t="shared" si="13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35"/>
        <v/>
      </c>
      <c r="T2031" s="225" t="str">
        <f ca="1">IF(B2031="","",IF(ISERROR(MATCH($J2031,SorP!$B$1:$B$6230,0)),"",INDIRECT("'SorP'!$A$"&amp;MATCH($J2031,SorP!$B$1:$B$6230,0))))</f>
        <v/>
      </c>
      <c r="U2031" s="241"/>
      <c r="V2031" s="275" t="e">
        <f>IF(C2031="",NA(),MATCH($B2031&amp;$C2031,'Smelter Look-up'!$J:$J,0))</f>
        <v>#N/A</v>
      </c>
      <c r="W2031" s="276"/>
      <c r="X2031" s="276">
        <f t="shared" ca="1" si="136"/>
        <v>0</v>
      </c>
      <c r="Y2031" s="276"/>
      <c r="Z2031" s="276"/>
      <c r="AB2031" s="278" t="str">
        <f t="shared" si="13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35"/>
        <v/>
      </c>
      <c r="T2032" s="225" t="str">
        <f ca="1">IF(B2032="","",IF(ISERROR(MATCH($J2032,SorP!$B$1:$B$6230,0)),"",INDIRECT("'SorP'!$A$"&amp;MATCH($J2032,SorP!$B$1:$B$6230,0))))</f>
        <v/>
      </c>
      <c r="U2032" s="241"/>
      <c r="V2032" s="275" t="e">
        <f>IF(C2032="",NA(),MATCH($B2032&amp;$C2032,'Smelter Look-up'!$J:$J,0))</f>
        <v>#N/A</v>
      </c>
      <c r="W2032" s="276"/>
      <c r="X2032" s="276">
        <f t="shared" ca="1" si="136"/>
        <v>0</v>
      </c>
      <c r="Y2032" s="276"/>
      <c r="Z2032" s="276"/>
      <c r="AB2032" s="278" t="str">
        <f t="shared" si="13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35"/>
        <v/>
      </c>
      <c r="T2033" s="225" t="str">
        <f ca="1">IF(B2033="","",IF(ISERROR(MATCH($J2033,SorP!$B$1:$B$6230,0)),"",INDIRECT("'SorP'!$A$"&amp;MATCH($J2033,SorP!$B$1:$B$6230,0))))</f>
        <v/>
      </c>
      <c r="U2033" s="241"/>
      <c r="V2033" s="275" t="e">
        <f>IF(C2033="",NA(),MATCH($B2033&amp;$C2033,'Smelter Look-up'!$J:$J,0))</f>
        <v>#N/A</v>
      </c>
      <c r="W2033" s="276"/>
      <c r="X2033" s="276">
        <f t="shared" ca="1" si="136"/>
        <v>0</v>
      </c>
      <c r="Y2033" s="276"/>
      <c r="Z2033" s="276"/>
      <c r="AB2033" s="278" t="str">
        <f t="shared" si="13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35"/>
        <v/>
      </c>
      <c r="T2034" s="225" t="str">
        <f ca="1">IF(B2034="","",IF(ISERROR(MATCH($J2034,SorP!$B$1:$B$6230,0)),"",INDIRECT("'SorP'!$A$"&amp;MATCH($J2034,SorP!$B$1:$B$6230,0))))</f>
        <v/>
      </c>
      <c r="U2034" s="241"/>
      <c r="V2034" s="275" t="e">
        <f>IF(C2034="",NA(),MATCH($B2034&amp;$C2034,'Smelter Look-up'!$J:$J,0))</f>
        <v>#N/A</v>
      </c>
      <c r="W2034" s="276"/>
      <c r="X2034" s="276">
        <f t="shared" ca="1" si="136"/>
        <v>0</v>
      </c>
      <c r="Y2034" s="276"/>
      <c r="Z2034" s="276"/>
      <c r="AB2034" s="278" t="str">
        <f t="shared" si="13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35"/>
        <v/>
      </c>
      <c r="T2035" s="225" t="str">
        <f ca="1">IF(B2035="","",IF(ISERROR(MATCH($J2035,SorP!$B$1:$B$6230,0)),"",INDIRECT("'SorP'!$A$"&amp;MATCH($J2035,SorP!$B$1:$B$6230,0))))</f>
        <v/>
      </c>
      <c r="U2035" s="241"/>
      <c r="V2035" s="275" t="e">
        <f>IF(C2035="",NA(),MATCH($B2035&amp;$C2035,'Smelter Look-up'!$J:$J,0))</f>
        <v>#N/A</v>
      </c>
      <c r="W2035" s="276"/>
      <c r="X2035" s="276">
        <f t="shared" ca="1" si="136"/>
        <v>0</v>
      </c>
      <c r="Y2035" s="276"/>
      <c r="Z2035" s="276"/>
      <c r="AB2035" s="278" t="str">
        <f t="shared" si="13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35"/>
        <v/>
      </c>
      <c r="T2036" s="225" t="str">
        <f ca="1">IF(B2036="","",IF(ISERROR(MATCH($J2036,SorP!$B$1:$B$6230,0)),"",INDIRECT("'SorP'!$A$"&amp;MATCH($J2036,SorP!$B$1:$B$6230,0))))</f>
        <v/>
      </c>
      <c r="U2036" s="241"/>
      <c r="V2036" s="275" t="e">
        <f>IF(C2036="",NA(),MATCH($B2036&amp;$C2036,'Smelter Look-up'!$J:$J,0))</f>
        <v>#N/A</v>
      </c>
      <c r="W2036" s="276"/>
      <c r="X2036" s="276">
        <f t="shared" ca="1" si="136"/>
        <v>0</v>
      </c>
      <c r="Y2036" s="276"/>
      <c r="Z2036" s="276"/>
      <c r="AB2036" s="278" t="str">
        <f t="shared" si="13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35"/>
        <v/>
      </c>
      <c r="T2037" s="225" t="str">
        <f ca="1">IF(B2037="","",IF(ISERROR(MATCH($J2037,SorP!$B$1:$B$6230,0)),"",INDIRECT("'SorP'!$A$"&amp;MATCH($J2037,SorP!$B$1:$B$6230,0))))</f>
        <v/>
      </c>
      <c r="U2037" s="241"/>
      <c r="V2037" s="275" t="e">
        <f>IF(C2037="",NA(),MATCH($B2037&amp;$C2037,'Smelter Look-up'!$J:$J,0))</f>
        <v>#N/A</v>
      </c>
      <c r="W2037" s="276"/>
      <c r="X2037" s="276">
        <f t="shared" ca="1" si="136"/>
        <v>0</v>
      </c>
      <c r="Y2037" s="276"/>
      <c r="Z2037" s="276"/>
      <c r="AB2037" s="278" t="str">
        <f t="shared" si="13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35"/>
        <v/>
      </c>
      <c r="T2038" s="225" t="str">
        <f ca="1">IF(B2038="","",IF(ISERROR(MATCH($J2038,SorP!$B$1:$B$6230,0)),"",INDIRECT("'SorP'!$A$"&amp;MATCH($J2038,SorP!$B$1:$B$6230,0))))</f>
        <v/>
      </c>
      <c r="U2038" s="241"/>
      <c r="V2038" s="275" t="e">
        <f>IF(C2038="",NA(),MATCH($B2038&amp;$C2038,'Smelter Look-up'!$J:$J,0))</f>
        <v>#N/A</v>
      </c>
      <c r="W2038" s="276"/>
      <c r="X2038" s="276">
        <f t="shared" ca="1" si="136"/>
        <v>0</v>
      </c>
      <c r="Y2038" s="276"/>
      <c r="Z2038" s="276"/>
      <c r="AB2038" s="278" t="str">
        <f t="shared" si="13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35"/>
        <v/>
      </c>
      <c r="T2039" s="225" t="str">
        <f ca="1">IF(B2039="","",IF(ISERROR(MATCH($J2039,SorP!$B$1:$B$6230,0)),"",INDIRECT("'SorP'!$A$"&amp;MATCH($J2039,SorP!$B$1:$B$6230,0))))</f>
        <v/>
      </c>
      <c r="U2039" s="241"/>
      <c r="V2039" s="275" t="e">
        <f>IF(C2039="",NA(),MATCH($B2039&amp;$C2039,'Smelter Look-up'!$J:$J,0))</f>
        <v>#N/A</v>
      </c>
      <c r="W2039" s="276"/>
      <c r="X2039" s="276">
        <f t="shared" ca="1" si="136"/>
        <v>0</v>
      </c>
      <c r="Y2039" s="276"/>
      <c r="Z2039" s="276"/>
      <c r="AB2039" s="278" t="str">
        <f t="shared" si="13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35"/>
        <v/>
      </c>
      <c r="T2040" s="225" t="str">
        <f ca="1">IF(B2040="","",IF(ISERROR(MATCH($J2040,SorP!$B$1:$B$6230,0)),"",INDIRECT("'SorP'!$A$"&amp;MATCH($J2040,SorP!$B$1:$B$6230,0))))</f>
        <v/>
      </c>
      <c r="U2040" s="241"/>
      <c r="V2040" s="275" t="e">
        <f>IF(C2040="",NA(),MATCH($B2040&amp;$C2040,'Smelter Look-up'!$J:$J,0))</f>
        <v>#N/A</v>
      </c>
      <c r="W2040" s="276"/>
      <c r="X2040" s="276">
        <f t="shared" ca="1" si="136"/>
        <v>0</v>
      </c>
      <c r="Y2040" s="276"/>
      <c r="Z2040" s="276"/>
      <c r="AB2040" s="278" t="str">
        <f t="shared" si="13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35"/>
        <v/>
      </c>
      <c r="T2041" s="225" t="str">
        <f ca="1">IF(B2041="","",IF(ISERROR(MATCH($J2041,SorP!$B$1:$B$6230,0)),"",INDIRECT("'SorP'!$A$"&amp;MATCH($J2041,SorP!$B$1:$B$6230,0))))</f>
        <v/>
      </c>
      <c r="U2041" s="241"/>
      <c r="V2041" s="275" t="e">
        <f>IF(C2041="",NA(),MATCH($B2041&amp;$C2041,'Smelter Look-up'!$J:$J,0))</f>
        <v>#N/A</v>
      </c>
      <c r="W2041" s="276"/>
      <c r="X2041" s="276">
        <f t="shared" ca="1" si="136"/>
        <v>0</v>
      </c>
      <c r="Y2041" s="276"/>
      <c r="Z2041" s="276"/>
      <c r="AB2041" s="278" t="str">
        <f t="shared" si="13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35"/>
        <v/>
      </c>
      <c r="T2042" s="225" t="str">
        <f ca="1">IF(B2042="","",IF(ISERROR(MATCH($J2042,SorP!$B$1:$B$6230,0)),"",INDIRECT("'SorP'!$A$"&amp;MATCH($J2042,SorP!$B$1:$B$6230,0))))</f>
        <v/>
      </c>
      <c r="U2042" s="241"/>
      <c r="V2042" s="275" t="e">
        <f>IF(C2042="",NA(),MATCH($B2042&amp;$C2042,'Smelter Look-up'!$J:$J,0))</f>
        <v>#N/A</v>
      </c>
      <c r="W2042" s="276"/>
      <c r="X2042" s="276">
        <f t="shared" ca="1" si="136"/>
        <v>0</v>
      </c>
      <c r="Y2042" s="276"/>
      <c r="Z2042" s="276"/>
      <c r="AB2042" s="278" t="str">
        <f t="shared" si="13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13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139">IF(AND(C2043="Smelter not listed",OR(LEN(D2043)=0,LEN(E2043)=0)),1,0)</f>
        <v>0</v>
      </c>
      <c r="Y2043" s="276"/>
      <c r="Z2043" s="276"/>
      <c r="AB2043" s="278" t="str">
        <f t="shared" ref="AB2043" si="14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4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42">IF(AND(C2044="Smelter not listed",OR(LEN(D2044)=0,LEN(E2044)=0)),1,0)</f>
        <v>0</v>
      </c>
      <c r="Y2044" s="276"/>
      <c r="Z2044" s="276"/>
      <c r="AB2044" s="278" t="str">
        <f t="shared" ref="AB2044:AB2075" si="14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41"/>
        <v/>
      </c>
      <c r="T2045" s="225" t="str">
        <f ca="1">IF(B2045="","",IF(ISERROR(MATCH($J2045,SorP!$B$1:$B$6230,0)),"",INDIRECT("'SorP'!$A$"&amp;MATCH($J2045,SorP!$B$1:$B$6230,0))))</f>
        <v/>
      </c>
      <c r="U2045" s="241"/>
      <c r="V2045" s="275" t="e">
        <f>IF(C2045="",NA(),MATCH($B2045&amp;$C2045,'Smelter Look-up'!$J:$J,0))</f>
        <v>#N/A</v>
      </c>
      <c r="W2045" s="276"/>
      <c r="X2045" s="276">
        <f t="shared" ca="1" si="142"/>
        <v>0</v>
      </c>
      <c r="Y2045" s="276"/>
      <c r="Z2045" s="276"/>
      <c r="AB2045" s="278" t="str">
        <f t="shared" si="14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41"/>
        <v/>
      </c>
      <c r="T2046" s="225" t="str">
        <f ca="1">IF(B2046="","",IF(ISERROR(MATCH($J2046,SorP!$B$1:$B$6230,0)),"",INDIRECT("'SorP'!$A$"&amp;MATCH($J2046,SorP!$B$1:$B$6230,0))))</f>
        <v/>
      </c>
      <c r="U2046" s="241"/>
      <c r="V2046" s="275" t="e">
        <f>IF(C2046="",NA(),MATCH($B2046&amp;$C2046,'Smelter Look-up'!$J:$J,0))</f>
        <v>#N/A</v>
      </c>
      <c r="W2046" s="276"/>
      <c r="X2046" s="276">
        <f t="shared" ca="1" si="142"/>
        <v>0</v>
      </c>
      <c r="Y2046" s="276"/>
      <c r="Z2046" s="276"/>
      <c r="AB2046" s="278" t="str">
        <f t="shared" si="14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41"/>
        <v/>
      </c>
      <c r="T2047" s="225" t="str">
        <f ca="1">IF(B2047="","",IF(ISERROR(MATCH($J2047,SorP!$B$1:$B$6230,0)),"",INDIRECT("'SorP'!$A$"&amp;MATCH($J2047,SorP!$B$1:$B$6230,0))))</f>
        <v/>
      </c>
      <c r="U2047" s="241"/>
      <c r="V2047" s="275" t="e">
        <f>IF(C2047="",NA(),MATCH($B2047&amp;$C2047,'Smelter Look-up'!$J:$J,0))</f>
        <v>#N/A</v>
      </c>
      <c r="W2047" s="276"/>
      <c r="X2047" s="276">
        <f t="shared" ca="1" si="142"/>
        <v>0</v>
      </c>
      <c r="Y2047" s="276"/>
      <c r="Z2047" s="276"/>
      <c r="AB2047" s="278" t="str">
        <f t="shared" si="14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41"/>
        <v/>
      </c>
      <c r="T2048" s="225" t="str">
        <f ca="1">IF(B2048="","",IF(ISERROR(MATCH($J2048,SorP!$B$1:$B$6230,0)),"",INDIRECT("'SorP'!$A$"&amp;MATCH($J2048,SorP!$B$1:$B$6230,0))))</f>
        <v/>
      </c>
      <c r="U2048" s="241"/>
      <c r="V2048" s="275" t="e">
        <f>IF(C2048="",NA(),MATCH($B2048&amp;$C2048,'Smelter Look-up'!$J:$J,0))</f>
        <v>#N/A</v>
      </c>
      <c r="W2048" s="276"/>
      <c r="X2048" s="276">
        <f t="shared" ca="1" si="142"/>
        <v>0</v>
      </c>
      <c r="Y2048" s="276"/>
      <c r="Z2048" s="276"/>
      <c r="AB2048" s="278" t="str">
        <f t="shared" si="14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41"/>
        <v/>
      </c>
      <c r="T2049" s="225" t="str">
        <f ca="1">IF(B2049="","",IF(ISERROR(MATCH($J2049,SorP!$B$1:$B$6230,0)),"",INDIRECT("'SorP'!$A$"&amp;MATCH($J2049,SorP!$B$1:$B$6230,0))))</f>
        <v/>
      </c>
      <c r="U2049" s="241"/>
      <c r="V2049" s="275" t="e">
        <f>IF(C2049="",NA(),MATCH($B2049&amp;$C2049,'Smelter Look-up'!$J:$J,0))</f>
        <v>#N/A</v>
      </c>
      <c r="W2049" s="276"/>
      <c r="X2049" s="276">
        <f t="shared" ca="1" si="142"/>
        <v>0</v>
      </c>
      <c r="Y2049" s="276"/>
      <c r="Z2049" s="276"/>
      <c r="AB2049" s="278" t="str">
        <f t="shared" si="14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41"/>
        <v/>
      </c>
      <c r="T2050" s="225" t="str">
        <f ca="1">IF(B2050="","",IF(ISERROR(MATCH($J2050,SorP!$B$1:$B$6230,0)),"",INDIRECT("'SorP'!$A$"&amp;MATCH($J2050,SorP!$B$1:$B$6230,0))))</f>
        <v/>
      </c>
      <c r="U2050" s="241"/>
      <c r="V2050" s="275" t="e">
        <f>IF(C2050="",NA(),MATCH($B2050&amp;$C2050,'Smelter Look-up'!$J:$J,0))</f>
        <v>#N/A</v>
      </c>
      <c r="W2050" s="276"/>
      <c r="X2050" s="276">
        <f t="shared" ca="1" si="142"/>
        <v>0</v>
      </c>
      <c r="Y2050" s="276"/>
      <c r="Z2050" s="276"/>
      <c r="AB2050" s="278" t="str">
        <f t="shared" si="14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41"/>
        <v/>
      </c>
      <c r="T2051" s="225" t="str">
        <f ca="1">IF(B2051="","",IF(ISERROR(MATCH($J2051,SorP!$B$1:$B$6230,0)),"",INDIRECT("'SorP'!$A$"&amp;MATCH($J2051,SorP!$B$1:$B$6230,0))))</f>
        <v/>
      </c>
      <c r="U2051" s="241"/>
      <c r="V2051" s="275" t="e">
        <f>IF(C2051="",NA(),MATCH($B2051&amp;$C2051,'Smelter Look-up'!$J:$J,0))</f>
        <v>#N/A</v>
      </c>
      <c r="W2051" s="276"/>
      <c r="X2051" s="276">
        <f t="shared" ca="1" si="142"/>
        <v>0</v>
      </c>
      <c r="Y2051" s="276"/>
      <c r="Z2051" s="276"/>
      <c r="AB2051" s="278" t="str">
        <f t="shared" si="14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41"/>
        <v/>
      </c>
      <c r="T2052" s="225" t="str">
        <f ca="1">IF(B2052="","",IF(ISERROR(MATCH($J2052,SorP!$B$1:$B$6230,0)),"",INDIRECT("'SorP'!$A$"&amp;MATCH($J2052,SorP!$B$1:$B$6230,0))))</f>
        <v/>
      </c>
      <c r="U2052" s="241"/>
      <c r="V2052" s="275" t="e">
        <f>IF(C2052="",NA(),MATCH($B2052&amp;$C2052,'Smelter Look-up'!$J:$J,0))</f>
        <v>#N/A</v>
      </c>
      <c r="W2052" s="276"/>
      <c r="X2052" s="276">
        <f t="shared" ca="1" si="142"/>
        <v>0</v>
      </c>
      <c r="Y2052" s="276"/>
      <c r="Z2052" s="276"/>
      <c r="AB2052" s="278" t="str">
        <f t="shared" si="14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41"/>
        <v/>
      </c>
      <c r="T2053" s="225" t="str">
        <f ca="1">IF(B2053="","",IF(ISERROR(MATCH($J2053,SorP!$B$1:$B$6230,0)),"",INDIRECT("'SorP'!$A$"&amp;MATCH($J2053,SorP!$B$1:$B$6230,0))))</f>
        <v/>
      </c>
      <c r="U2053" s="241"/>
      <c r="V2053" s="275" t="e">
        <f>IF(C2053="",NA(),MATCH($B2053&amp;$C2053,'Smelter Look-up'!$J:$J,0))</f>
        <v>#N/A</v>
      </c>
      <c r="W2053" s="276"/>
      <c r="X2053" s="276">
        <f t="shared" ca="1" si="142"/>
        <v>0</v>
      </c>
      <c r="Y2053" s="276"/>
      <c r="Z2053" s="276"/>
      <c r="AB2053" s="278" t="str">
        <f t="shared" si="14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41"/>
        <v/>
      </c>
      <c r="T2054" s="225" t="str">
        <f ca="1">IF(B2054="","",IF(ISERROR(MATCH($J2054,SorP!$B$1:$B$6230,0)),"",INDIRECT("'SorP'!$A$"&amp;MATCH($J2054,SorP!$B$1:$B$6230,0))))</f>
        <v/>
      </c>
      <c r="U2054" s="241"/>
      <c r="V2054" s="275" t="e">
        <f>IF(C2054="",NA(),MATCH($B2054&amp;$C2054,'Smelter Look-up'!$J:$J,0))</f>
        <v>#N/A</v>
      </c>
      <c r="W2054" s="276"/>
      <c r="X2054" s="276">
        <f t="shared" ca="1" si="142"/>
        <v>0</v>
      </c>
      <c r="Y2054" s="276"/>
      <c r="Z2054" s="276"/>
      <c r="AB2054" s="278" t="str">
        <f t="shared" si="14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41"/>
        <v/>
      </c>
      <c r="T2055" s="225" t="str">
        <f ca="1">IF(B2055="","",IF(ISERROR(MATCH($J2055,SorP!$B$1:$B$6230,0)),"",INDIRECT("'SorP'!$A$"&amp;MATCH($J2055,SorP!$B$1:$B$6230,0))))</f>
        <v/>
      </c>
      <c r="U2055" s="241"/>
      <c r="V2055" s="275" t="e">
        <f>IF(C2055="",NA(),MATCH($B2055&amp;$C2055,'Smelter Look-up'!$J:$J,0))</f>
        <v>#N/A</v>
      </c>
      <c r="W2055" s="276"/>
      <c r="X2055" s="276">
        <f t="shared" ca="1" si="142"/>
        <v>0</v>
      </c>
      <c r="Y2055" s="276"/>
      <c r="Z2055" s="276"/>
      <c r="AB2055" s="278" t="str">
        <f t="shared" si="14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41"/>
        <v/>
      </c>
      <c r="T2056" s="225" t="str">
        <f ca="1">IF(B2056="","",IF(ISERROR(MATCH($J2056,SorP!$B$1:$B$6230,0)),"",INDIRECT("'SorP'!$A$"&amp;MATCH($J2056,SorP!$B$1:$B$6230,0))))</f>
        <v/>
      </c>
      <c r="U2056" s="241"/>
      <c r="V2056" s="275" t="e">
        <f>IF(C2056="",NA(),MATCH($B2056&amp;$C2056,'Smelter Look-up'!$J:$J,0))</f>
        <v>#N/A</v>
      </c>
      <c r="W2056" s="276"/>
      <c r="X2056" s="276">
        <f t="shared" ca="1" si="142"/>
        <v>0</v>
      </c>
      <c r="Y2056" s="276"/>
      <c r="Z2056" s="276"/>
      <c r="AB2056" s="278" t="str">
        <f t="shared" si="14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41"/>
        <v/>
      </c>
      <c r="T2057" s="225" t="str">
        <f ca="1">IF(B2057="","",IF(ISERROR(MATCH($J2057,SorP!$B$1:$B$6230,0)),"",INDIRECT("'SorP'!$A$"&amp;MATCH($J2057,SorP!$B$1:$B$6230,0))))</f>
        <v/>
      </c>
      <c r="U2057" s="241"/>
      <c r="V2057" s="275" t="e">
        <f>IF(C2057="",NA(),MATCH($B2057&amp;$C2057,'Smelter Look-up'!$J:$J,0))</f>
        <v>#N/A</v>
      </c>
      <c r="W2057" s="276"/>
      <c r="X2057" s="276">
        <f t="shared" ca="1" si="142"/>
        <v>0</v>
      </c>
      <c r="Y2057" s="276"/>
      <c r="Z2057" s="276"/>
      <c r="AB2057" s="278" t="str">
        <f t="shared" si="14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41"/>
        <v/>
      </c>
      <c r="T2058" s="225" t="str">
        <f ca="1">IF(B2058="","",IF(ISERROR(MATCH($J2058,SorP!$B$1:$B$6230,0)),"",INDIRECT("'SorP'!$A$"&amp;MATCH($J2058,SorP!$B$1:$B$6230,0))))</f>
        <v/>
      </c>
      <c r="U2058" s="241"/>
      <c r="V2058" s="275" t="e">
        <f>IF(C2058="",NA(),MATCH($B2058&amp;$C2058,'Smelter Look-up'!$J:$J,0))</f>
        <v>#N/A</v>
      </c>
      <c r="W2058" s="276"/>
      <c r="X2058" s="276">
        <f t="shared" ca="1" si="142"/>
        <v>0</v>
      </c>
      <c r="Y2058" s="276"/>
      <c r="Z2058" s="276"/>
      <c r="AB2058" s="278" t="str">
        <f t="shared" si="14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41"/>
        <v/>
      </c>
      <c r="T2059" s="225" t="str">
        <f ca="1">IF(B2059="","",IF(ISERROR(MATCH($J2059,SorP!$B$1:$B$6230,0)),"",INDIRECT("'SorP'!$A$"&amp;MATCH($J2059,SorP!$B$1:$B$6230,0))))</f>
        <v/>
      </c>
      <c r="U2059" s="241"/>
      <c r="V2059" s="275" t="e">
        <f>IF(C2059="",NA(),MATCH($B2059&amp;$C2059,'Smelter Look-up'!$J:$J,0))</f>
        <v>#N/A</v>
      </c>
      <c r="W2059" s="276"/>
      <c r="X2059" s="276">
        <f t="shared" ca="1" si="142"/>
        <v>0</v>
      </c>
      <c r="Y2059" s="276"/>
      <c r="Z2059" s="276"/>
      <c r="AB2059" s="278" t="str">
        <f t="shared" si="14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41"/>
        <v/>
      </c>
      <c r="T2060" s="225" t="str">
        <f ca="1">IF(B2060="","",IF(ISERROR(MATCH($J2060,SorP!$B$1:$B$6230,0)),"",INDIRECT("'SorP'!$A$"&amp;MATCH($J2060,SorP!$B$1:$B$6230,0))))</f>
        <v/>
      </c>
      <c r="U2060" s="241"/>
      <c r="V2060" s="275" t="e">
        <f>IF(C2060="",NA(),MATCH($B2060&amp;$C2060,'Smelter Look-up'!$J:$J,0))</f>
        <v>#N/A</v>
      </c>
      <c r="W2060" s="276"/>
      <c r="X2060" s="276">
        <f t="shared" ca="1" si="142"/>
        <v>0</v>
      </c>
      <c r="Y2060" s="276"/>
      <c r="Z2060" s="276"/>
      <c r="AB2060" s="278" t="str">
        <f t="shared" si="14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41"/>
        <v/>
      </c>
      <c r="T2061" s="225" t="str">
        <f ca="1">IF(B2061="","",IF(ISERROR(MATCH($J2061,SorP!$B$1:$B$6230,0)),"",INDIRECT("'SorP'!$A$"&amp;MATCH($J2061,SorP!$B$1:$B$6230,0))))</f>
        <v/>
      </c>
      <c r="U2061" s="241"/>
      <c r="V2061" s="275" t="e">
        <f>IF(C2061="",NA(),MATCH($B2061&amp;$C2061,'Smelter Look-up'!$J:$J,0))</f>
        <v>#N/A</v>
      </c>
      <c r="W2061" s="276"/>
      <c r="X2061" s="276">
        <f t="shared" ca="1" si="142"/>
        <v>0</v>
      </c>
      <c r="Y2061" s="276"/>
      <c r="Z2061" s="276"/>
      <c r="AB2061" s="278" t="str">
        <f t="shared" si="14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41"/>
        <v/>
      </c>
      <c r="T2062" s="225" t="str">
        <f ca="1">IF(B2062="","",IF(ISERROR(MATCH($J2062,SorP!$B$1:$B$6230,0)),"",INDIRECT("'SorP'!$A$"&amp;MATCH($J2062,SorP!$B$1:$B$6230,0))))</f>
        <v/>
      </c>
      <c r="U2062" s="241"/>
      <c r="V2062" s="275" t="e">
        <f>IF(C2062="",NA(),MATCH($B2062&amp;$C2062,'Smelter Look-up'!$J:$J,0))</f>
        <v>#N/A</v>
      </c>
      <c r="W2062" s="276"/>
      <c r="X2062" s="276">
        <f t="shared" ca="1" si="142"/>
        <v>0</v>
      </c>
      <c r="Y2062" s="276"/>
      <c r="Z2062" s="276"/>
      <c r="AB2062" s="278" t="str">
        <f t="shared" si="14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41"/>
        <v/>
      </c>
      <c r="T2063" s="225" t="str">
        <f ca="1">IF(B2063="","",IF(ISERROR(MATCH($J2063,SorP!$B$1:$B$6230,0)),"",INDIRECT("'SorP'!$A$"&amp;MATCH($J2063,SorP!$B$1:$B$6230,0))))</f>
        <v/>
      </c>
      <c r="U2063" s="241"/>
      <c r="V2063" s="275" t="e">
        <f>IF(C2063="",NA(),MATCH($B2063&amp;$C2063,'Smelter Look-up'!$J:$J,0))</f>
        <v>#N/A</v>
      </c>
      <c r="W2063" s="276"/>
      <c r="X2063" s="276">
        <f t="shared" ca="1" si="142"/>
        <v>0</v>
      </c>
      <c r="Y2063" s="276"/>
      <c r="Z2063" s="276"/>
      <c r="AB2063" s="278" t="str">
        <f t="shared" si="14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41"/>
        <v/>
      </c>
      <c r="T2064" s="225" t="str">
        <f ca="1">IF(B2064="","",IF(ISERROR(MATCH($J2064,SorP!$B$1:$B$6230,0)),"",INDIRECT("'SorP'!$A$"&amp;MATCH($J2064,SorP!$B$1:$B$6230,0))))</f>
        <v/>
      </c>
      <c r="U2064" s="241"/>
      <c r="V2064" s="275" t="e">
        <f>IF(C2064="",NA(),MATCH($B2064&amp;$C2064,'Smelter Look-up'!$J:$J,0))</f>
        <v>#N/A</v>
      </c>
      <c r="W2064" s="276"/>
      <c r="X2064" s="276">
        <f t="shared" ca="1" si="142"/>
        <v>0</v>
      </c>
      <c r="Y2064" s="276"/>
      <c r="Z2064" s="276"/>
      <c r="AB2064" s="278" t="str">
        <f t="shared" si="14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41"/>
        <v/>
      </c>
      <c r="T2065" s="225" t="str">
        <f ca="1">IF(B2065="","",IF(ISERROR(MATCH($J2065,SorP!$B$1:$B$6230,0)),"",INDIRECT("'SorP'!$A$"&amp;MATCH($J2065,SorP!$B$1:$B$6230,0))))</f>
        <v/>
      </c>
      <c r="U2065" s="241"/>
      <c r="V2065" s="275" t="e">
        <f>IF(C2065="",NA(),MATCH($B2065&amp;$C2065,'Smelter Look-up'!$J:$J,0))</f>
        <v>#N/A</v>
      </c>
      <c r="W2065" s="276"/>
      <c r="X2065" s="276">
        <f t="shared" ca="1" si="142"/>
        <v>0</v>
      </c>
      <c r="Y2065" s="276"/>
      <c r="Z2065" s="276"/>
      <c r="AB2065" s="278" t="str">
        <f t="shared" si="14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41"/>
        <v/>
      </c>
      <c r="T2066" s="225" t="str">
        <f ca="1">IF(B2066="","",IF(ISERROR(MATCH($J2066,SorP!$B$1:$B$6230,0)),"",INDIRECT("'SorP'!$A$"&amp;MATCH($J2066,SorP!$B$1:$B$6230,0))))</f>
        <v/>
      </c>
      <c r="U2066" s="241"/>
      <c r="V2066" s="275" t="e">
        <f>IF(C2066="",NA(),MATCH($B2066&amp;$C2066,'Smelter Look-up'!$J:$J,0))</f>
        <v>#N/A</v>
      </c>
      <c r="W2066" s="276"/>
      <c r="X2066" s="276">
        <f t="shared" ca="1" si="142"/>
        <v>0</v>
      </c>
      <c r="Y2066" s="276"/>
      <c r="Z2066" s="276"/>
      <c r="AB2066" s="278" t="str">
        <f t="shared" si="14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41"/>
        <v/>
      </c>
      <c r="T2067" s="225" t="str">
        <f ca="1">IF(B2067="","",IF(ISERROR(MATCH($J2067,SorP!$B$1:$B$6230,0)),"",INDIRECT("'SorP'!$A$"&amp;MATCH($J2067,SorP!$B$1:$B$6230,0))))</f>
        <v/>
      </c>
      <c r="U2067" s="241"/>
      <c r="V2067" s="275" t="e">
        <f>IF(C2067="",NA(),MATCH($B2067&amp;$C2067,'Smelter Look-up'!$J:$J,0))</f>
        <v>#N/A</v>
      </c>
      <c r="W2067" s="276"/>
      <c r="X2067" s="276">
        <f t="shared" ca="1" si="142"/>
        <v>0</v>
      </c>
      <c r="Y2067" s="276"/>
      <c r="Z2067" s="276"/>
      <c r="AB2067" s="278" t="str">
        <f t="shared" si="14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41"/>
        <v/>
      </c>
      <c r="T2068" s="225" t="str">
        <f ca="1">IF(B2068="","",IF(ISERROR(MATCH($J2068,SorP!$B$1:$B$6230,0)),"",INDIRECT("'SorP'!$A$"&amp;MATCH($J2068,SorP!$B$1:$B$6230,0))))</f>
        <v/>
      </c>
      <c r="U2068" s="241"/>
      <c r="V2068" s="275" t="e">
        <f>IF(C2068="",NA(),MATCH($B2068&amp;$C2068,'Smelter Look-up'!$J:$J,0))</f>
        <v>#N/A</v>
      </c>
      <c r="W2068" s="276"/>
      <c r="X2068" s="276">
        <f t="shared" ca="1" si="142"/>
        <v>0</v>
      </c>
      <c r="Y2068" s="276"/>
      <c r="Z2068" s="276"/>
      <c r="AB2068" s="278" t="str">
        <f t="shared" si="14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41"/>
        <v/>
      </c>
      <c r="T2069" s="225" t="str">
        <f ca="1">IF(B2069="","",IF(ISERROR(MATCH($J2069,SorP!$B$1:$B$6230,0)),"",INDIRECT("'SorP'!$A$"&amp;MATCH($J2069,SorP!$B$1:$B$6230,0))))</f>
        <v/>
      </c>
      <c r="U2069" s="241"/>
      <c r="V2069" s="275" t="e">
        <f>IF(C2069="",NA(),MATCH($B2069&amp;$C2069,'Smelter Look-up'!$J:$J,0))</f>
        <v>#N/A</v>
      </c>
      <c r="W2069" s="276"/>
      <c r="X2069" s="276">
        <f t="shared" ca="1" si="142"/>
        <v>0</v>
      </c>
      <c r="Y2069" s="276"/>
      <c r="Z2069" s="276"/>
      <c r="AB2069" s="278" t="str">
        <f t="shared" si="14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41"/>
        <v/>
      </c>
      <c r="T2070" s="225" t="str">
        <f ca="1">IF(B2070="","",IF(ISERROR(MATCH($J2070,SorP!$B$1:$B$6230,0)),"",INDIRECT("'SorP'!$A$"&amp;MATCH($J2070,SorP!$B$1:$B$6230,0))))</f>
        <v/>
      </c>
      <c r="U2070" s="241"/>
      <c r="V2070" s="275" t="e">
        <f>IF(C2070="",NA(),MATCH($B2070&amp;$C2070,'Smelter Look-up'!$J:$J,0))</f>
        <v>#N/A</v>
      </c>
      <c r="W2070" s="276"/>
      <c r="X2070" s="276">
        <f t="shared" ca="1" si="142"/>
        <v>0</v>
      </c>
      <c r="Y2070" s="276"/>
      <c r="Z2070" s="276"/>
      <c r="AB2070" s="278" t="str">
        <f t="shared" si="14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41"/>
        <v/>
      </c>
      <c r="T2071" s="225" t="str">
        <f ca="1">IF(B2071="","",IF(ISERROR(MATCH($J2071,SorP!$B$1:$B$6230,0)),"",INDIRECT("'SorP'!$A$"&amp;MATCH($J2071,SorP!$B$1:$B$6230,0))))</f>
        <v/>
      </c>
      <c r="U2071" s="241"/>
      <c r="V2071" s="275" t="e">
        <f>IF(C2071="",NA(),MATCH($B2071&amp;$C2071,'Smelter Look-up'!$J:$J,0))</f>
        <v>#N/A</v>
      </c>
      <c r="W2071" s="276"/>
      <c r="X2071" s="276">
        <f t="shared" ca="1" si="142"/>
        <v>0</v>
      </c>
      <c r="Y2071" s="276"/>
      <c r="Z2071" s="276"/>
      <c r="AB2071" s="278" t="str">
        <f t="shared" si="14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41"/>
        <v/>
      </c>
      <c r="T2072" s="225" t="str">
        <f ca="1">IF(B2072="","",IF(ISERROR(MATCH($J2072,SorP!$B$1:$B$6230,0)),"",INDIRECT("'SorP'!$A$"&amp;MATCH($J2072,SorP!$B$1:$B$6230,0))))</f>
        <v/>
      </c>
      <c r="U2072" s="241"/>
      <c r="V2072" s="275" t="e">
        <f>IF(C2072="",NA(),MATCH($B2072&amp;$C2072,'Smelter Look-up'!$J:$J,0))</f>
        <v>#N/A</v>
      </c>
      <c r="W2072" s="276"/>
      <c r="X2072" s="276">
        <f t="shared" ca="1" si="142"/>
        <v>0</v>
      </c>
      <c r="Y2072" s="276"/>
      <c r="Z2072" s="276"/>
      <c r="AB2072" s="278" t="str">
        <f t="shared" si="14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41"/>
        <v/>
      </c>
      <c r="T2073" s="225" t="str">
        <f ca="1">IF(B2073="","",IF(ISERROR(MATCH($J2073,SorP!$B$1:$B$6230,0)),"",INDIRECT("'SorP'!$A$"&amp;MATCH($J2073,SorP!$B$1:$B$6230,0))))</f>
        <v/>
      </c>
      <c r="U2073" s="241"/>
      <c r="V2073" s="275" t="e">
        <f>IF(C2073="",NA(),MATCH($B2073&amp;$C2073,'Smelter Look-up'!$J:$J,0))</f>
        <v>#N/A</v>
      </c>
      <c r="W2073" s="276"/>
      <c r="X2073" s="276">
        <f t="shared" ca="1" si="142"/>
        <v>0</v>
      </c>
      <c r="Y2073" s="276"/>
      <c r="Z2073" s="276"/>
      <c r="AB2073" s="278" t="str">
        <f t="shared" si="14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41"/>
        <v/>
      </c>
      <c r="T2074" s="225" t="str">
        <f ca="1">IF(B2074="","",IF(ISERROR(MATCH($J2074,SorP!$B$1:$B$6230,0)),"",INDIRECT("'SorP'!$A$"&amp;MATCH($J2074,SorP!$B$1:$B$6230,0))))</f>
        <v/>
      </c>
      <c r="U2074" s="241"/>
      <c r="V2074" s="275" t="e">
        <f>IF(C2074="",NA(),MATCH($B2074&amp;$C2074,'Smelter Look-up'!$J:$J,0))</f>
        <v>#N/A</v>
      </c>
      <c r="W2074" s="276"/>
      <c r="X2074" s="276">
        <f t="shared" ca="1" si="142"/>
        <v>0</v>
      </c>
      <c r="Y2074" s="276"/>
      <c r="Z2074" s="276"/>
      <c r="AB2074" s="278" t="str">
        <f t="shared" si="14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41"/>
        <v/>
      </c>
      <c r="T2075" s="225" t="str">
        <f ca="1">IF(B2075="","",IF(ISERROR(MATCH($J2075,SorP!$B$1:$B$6230,0)),"",INDIRECT("'SorP'!$A$"&amp;MATCH($J2075,SorP!$B$1:$B$6230,0))))</f>
        <v/>
      </c>
      <c r="U2075" s="241"/>
      <c r="V2075" s="275" t="e">
        <f>IF(C2075="",NA(),MATCH($B2075&amp;$C2075,'Smelter Look-up'!$J:$J,0))</f>
        <v>#N/A</v>
      </c>
      <c r="W2075" s="276"/>
      <c r="X2075" s="276">
        <f t="shared" ca="1" si="142"/>
        <v>0</v>
      </c>
      <c r="Y2075" s="276"/>
      <c r="Z2075" s="276"/>
      <c r="AB2075" s="278" t="str">
        <f t="shared" si="14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4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45">IF(AND(C2076="Smelter not listed",OR(LEN(D2076)=0,LEN(E2076)=0)),1,0)</f>
        <v>0</v>
      </c>
      <c r="Y2076" s="276"/>
      <c r="Z2076" s="276"/>
      <c r="AB2076" s="278" t="str">
        <f t="shared" ref="AB2076:AB2106" si="14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44"/>
        <v/>
      </c>
      <c r="T2077" s="225" t="str">
        <f ca="1">IF(B2077="","",IF(ISERROR(MATCH($J2077,SorP!$B$1:$B$6230,0)),"",INDIRECT("'SorP'!$A$"&amp;MATCH($J2077,SorP!$B$1:$B$6230,0))))</f>
        <v/>
      </c>
      <c r="U2077" s="241"/>
      <c r="V2077" s="275" t="e">
        <f>IF(C2077="",NA(),MATCH($B2077&amp;$C2077,'Smelter Look-up'!$J:$J,0))</f>
        <v>#N/A</v>
      </c>
      <c r="W2077" s="276"/>
      <c r="X2077" s="276">
        <f t="shared" ca="1" si="145"/>
        <v>0</v>
      </c>
      <c r="Y2077" s="276"/>
      <c r="Z2077" s="276"/>
      <c r="AB2077" s="278" t="str">
        <f t="shared" si="14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44"/>
        <v/>
      </c>
      <c r="T2078" s="225" t="str">
        <f ca="1">IF(B2078="","",IF(ISERROR(MATCH($J2078,SorP!$B$1:$B$6230,0)),"",INDIRECT("'SorP'!$A$"&amp;MATCH($J2078,SorP!$B$1:$B$6230,0))))</f>
        <v/>
      </c>
      <c r="U2078" s="241"/>
      <c r="V2078" s="275" t="e">
        <f>IF(C2078="",NA(),MATCH($B2078&amp;$C2078,'Smelter Look-up'!$J:$J,0))</f>
        <v>#N/A</v>
      </c>
      <c r="W2078" s="276"/>
      <c r="X2078" s="276">
        <f t="shared" ca="1" si="145"/>
        <v>0</v>
      </c>
      <c r="Y2078" s="276"/>
      <c r="Z2078" s="276"/>
      <c r="AB2078" s="278" t="str">
        <f t="shared" si="14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44"/>
        <v/>
      </c>
      <c r="T2079" s="225" t="str">
        <f ca="1">IF(B2079="","",IF(ISERROR(MATCH($J2079,SorP!$B$1:$B$6230,0)),"",INDIRECT("'SorP'!$A$"&amp;MATCH($J2079,SorP!$B$1:$B$6230,0))))</f>
        <v/>
      </c>
      <c r="U2079" s="241"/>
      <c r="V2079" s="275" t="e">
        <f>IF(C2079="",NA(),MATCH($B2079&amp;$C2079,'Smelter Look-up'!$J:$J,0))</f>
        <v>#N/A</v>
      </c>
      <c r="W2079" s="276"/>
      <c r="X2079" s="276">
        <f t="shared" ca="1" si="145"/>
        <v>0</v>
      </c>
      <c r="Y2079" s="276"/>
      <c r="Z2079" s="276"/>
      <c r="AB2079" s="278" t="str">
        <f t="shared" si="14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44"/>
        <v/>
      </c>
      <c r="T2080" s="225" t="str">
        <f ca="1">IF(B2080="","",IF(ISERROR(MATCH($J2080,SorP!$B$1:$B$6230,0)),"",INDIRECT("'SorP'!$A$"&amp;MATCH($J2080,SorP!$B$1:$B$6230,0))))</f>
        <v/>
      </c>
      <c r="U2080" s="241"/>
      <c r="V2080" s="275" t="e">
        <f>IF(C2080="",NA(),MATCH($B2080&amp;$C2080,'Smelter Look-up'!$J:$J,0))</f>
        <v>#N/A</v>
      </c>
      <c r="W2080" s="276"/>
      <c r="X2080" s="276">
        <f t="shared" ca="1" si="145"/>
        <v>0</v>
      </c>
      <c r="Y2080" s="276"/>
      <c r="Z2080" s="276"/>
      <c r="AB2080" s="278" t="str">
        <f t="shared" si="14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44"/>
        <v/>
      </c>
      <c r="T2081" s="225" t="str">
        <f ca="1">IF(B2081="","",IF(ISERROR(MATCH($J2081,SorP!$B$1:$B$6230,0)),"",INDIRECT("'SorP'!$A$"&amp;MATCH($J2081,SorP!$B$1:$B$6230,0))))</f>
        <v/>
      </c>
      <c r="U2081" s="241"/>
      <c r="V2081" s="275" t="e">
        <f>IF(C2081="",NA(),MATCH($B2081&amp;$C2081,'Smelter Look-up'!$J:$J,0))</f>
        <v>#N/A</v>
      </c>
      <c r="W2081" s="276"/>
      <c r="X2081" s="276">
        <f t="shared" ca="1" si="145"/>
        <v>0</v>
      </c>
      <c r="Y2081" s="276"/>
      <c r="Z2081" s="276"/>
      <c r="AB2081" s="278" t="str">
        <f t="shared" si="14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44"/>
        <v/>
      </c>
      <c r="T2082" s="225" t="str">
        <f ca="1">IF(B2082="","",IF(ISERROR(MATCH($J2082,SorP!$B$1:$B$6230,0)),"",INDIRECT("'SorP'!$A$"&amp;MATCH($J2082,SorP!$B$1:$B$6230,0))))</f>
        <v/>
      </c>
      <c r="U2082" s="241"/>
      <c r="V2082" s="275" t="e">
        <f>IF(C2082="",NA(),MATCH($B2082&amp;$C2082,'Smelter Look-up'!$J:$J,0))</f>
        <v>#N/A</v>
      </c>
      <c r="W2082" s="276"/>
      <c r="X2082" s="276">
        <f t="shared" ca="1" si="145"/>
        <v>0</v>
      </c>
      <c r="Y2082" s="276"/>
      <c r="Z2082" s="276"/>
      <c r="AB2082" s="278" t="str">
        <f t="shared" si="14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44"/>
        <v/>
      </c>
      <c r="T2083" s="225" t="str">
        <f ca="1">IF(B2083="","",IF(ISERROR(MATCH($J2083,SorP!$B$1:$B$6230,0)),"",INDIRECT("'SorP'!$A$"&amp;MATCH($J2083,SorP!$B$1:$B$6230,0))))</f>
        <v/>
      </c>
      <c r="U2083" s="241"/>
      <c r="V2083" s="275" t="e">
        <f>IF(C2083="",NA(),MATCH($B2083&amp;$C2083,'Smelter Look-up'!$J:$J,0))</f>
        <v>#N/A</v>
      </c>
      <c r="W2083" s="276"/>
      <c r="X2083" s="276">
        <f t="shared" ca="1" si="145"/>
        <v>0</v>
      </c>
      <c r="Y2083" s="276"/>
      <c r="Z2083" s="276"/>
      <c r="AB2083" s="278" t="str">
        <f t="shared" si="14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44"/>
        <v/>
      </c>
      <c r="T2084" s="225" t="str">
        <f ca="1">IF(B2084="","",IF(ISERROR(MATCH($J2084,SorP!$B$1:$B$6230,0)),"",INDIRECT("'SorP'!$A$"&amp;MATCH($J2084,SorP!$B$1:$B$6230,0))))</f>
        <v/>
      </c>
      <c r="U2084" s="241"/>
      <c r="V2084" s="275" t="e">
        <f>IF(C2084="",NA(),MATCH($B2084&amp;$C2084,'Smelter Look-up'!$J:$J,0))</f>
        <v>#N/A</v>
      </c>
      <c r="W2084" s="276"/>
      <c r="X2084" s="276">
        <f t="shared" ca="1" si="145"/>
        <v>0</v>
      </c>
      <c r="Y2084" s="276"/>
      <c r="Z2084" s="276"/>
      <c r="AB2084" s="278" t="str">
        <f t="shared" si="14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44"/>
        <v/>
      </c>
      <c r="T2085" s="225" t="str">
        <f ca="1">IF(B2085="","",IF(ISERROR(MATCH($J2085,SorP!$B$1:$B$6230,0)),"",INDIRECT("'SorP'!$A$"&amp;MATCH($J2085,SorP!$B$1:$B$6230,0))))</f>
        <v/>
      </c>
      <c r="U2085" s="241"/>
      <c r="V2085" s="275" t="e">
        <f>IF(C2085="",NA(),MATCH($B2085&amp;$C2085,'Smelter Look-up'!$J:$J,0))</f>
        <v>#N/A</v>
      </c>
      <c r="W2085" s="276"/>
      <c r="X2085" s="276">
        <f t="shared" ca="1" si="145"/>
        <v>0</v>
      </c>
      <c r="Y2085" s="276"/>
      <c r="Z2085" s="276"/>
      <c r="AB2085" s="278" t="str">
        <f t="shared" si="14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44"/>
        <v/>
      </c>
      <c r="T2086" s="225" t="str">
        <f ca="1">IF(B2086="","",IF(ISERROR(MATCH($J2086,SorP!$B$1:$B$6230,0)),"",INDIRECT("'SorP'!$A$"&amp;MATCH($J2086,SorP!$B$1:$B$6230,0))))</f>
        <v/>
      </c>
      <c r="U2086" s="241"/>
      <c r="V2086" s="275" t="e">
        <f>IF(C2086="",NA(),MATCH($B2086&amp;$C2086,'Smelter Look-up'!$J:$J,0))</f>
        <v>#N/A</v>
      </c>
      <c r="W2086" s="276"/>
      <c r="X2086" s="276">
        <f t="shared" ca="1" si="145"/>
        <v>0</v>
      </c>
      <c r="Y2086" s="276"/>
      <c r="Z2086" s="276"/>
      <c r="AB2086" s="278" t="str">
        <f t="shared" si="14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44"/>
        <v/>
      </c>
      <c r="T2087" s="225" t="str">
        <f ca="1">IF(B2087="","",IF(ISERROR(MATCH($J2087,SorP!$B$1:$B$6230,0)),"",INDIRECT("'SorP'!$A$"&amp;MATCH($J2087,SorP!$B$1:$B$6230,0))))</f>
        <v/>
      </c>
      <c r="U2087" s="241"/>
      <c r="V2087" s="275" t="e">
        <f>IF(C2087="",NA(),MATCH($B2087&amp;$C2087,'Smelter Look-up'!$J:$J,0))</f>
        <v>#N/A</v>
      </c>
      <c r="W2087" s="276"/>
      <c r="X2087" s="276">
        <f t="shared" ca="1" si="145"/>
        <v>0</v>
      </c>
      <c r="Y2087" s="276"/>
      <c r="Z2087" s="276"/>
      <c r="AB2087" s="278" t="str">
        <f t="shared" si="14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44"/>
        <v/>
      </c>
      <c r="T2088" s="225" t="str">
        <f ca="1">IF(B2088="","",IF(ISERROR(MATCH($J2088,SorP!$B$1:$B$6230,0)),"",INDIRECT("'SorP'!$A$"&amp;MATCH($J2088,SorP!$B$1:$B$6230,0))))</f>
        <v/>
      </c>
      <c r="U2088" s="241"/>
      <c r="V2088" s="275" t="e">
        <f>IF(C2088="",NA(),MATCH($B2088&amp;$C2088,'Smelter Look-up'!$J:$J,0))</f>
        <v>#N/A</v>
      </c>
      <c r="W2088" s="276"/>
      <c r="X2088" s="276">
        <f t="shared" ca="1" si="145"/>
        <v>0</v>
      </c>
      <c r="Y2088" s="276"/>
      <c r="Z2088" s="276"/>
      <c r="AB2088" s="278" t="str">
        <f t="shared" si="14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44"/>
        <v/>
      </c>
      <c r="T2089" s="225" t="str">
        <f ca="1">IF(B2089="","",IF(ISERROR(MATCH($J2089,SorP!$B$1:$B$6230,0)),"",INDIRECT("'SorP'!$A$"&amp;MATCH($J2089,SorP!$B$1:$B$6230,0))))</f>
        <v/>
      </c>
      <c r="U2089" s="241"/>
      <c r="V2089" s="275" t="e">
        <f>IF(C2089="",NA(),MATCH($B2089&amp;$C2089,'Smelter Look-up'!$J:$J,0))</f>
        <v>#N/A</v>
      </c>
      <c r="W2089" s="276"/>
      <c r="X2089" s="276">
        <f t="shared" ca="1" si="145"/>
        <v>0</v>
      </c>
      <c r="Y2089" s="276"/>
      <c r="Z2089" s="276"/>
      <c r="AB2089" s="278" t="str">
        <f t="shared" si="14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44"/>
        <v/>
      </c>
      <c r="T2090" s="225" t="str">
        <f ca="1">IF(B2090="","",IF(ISERROR(MATCH($J2090,SorP!$B$1:$B$6230,0)),"",INDIRECT("'SorP'!$A$"&amp;MATCH($J2090,SorP!$B$1:$B$6230,0))))</f>
        <v/>
      </c>
      <c r="U2090" s="241"/>
      <c r="V2090" s="275" t="e">
        <f>IF(C2090="",NA(),MATCH($B2090&amp;$C2090,'Smelter Look-up'!$J:$J,0))</f>
        <v>#N/A</v>
      </c>
      <c r="W2090" s="276"/>
      <c r="X2090" s="276">
        <f t="shared" ca="1" si="145"/>
        <v>0</v>
      </c>
      <c r="Y2090" s="276"/>
      <c r="Z2090" s="276"/>
      <c r="AB2090" s="278" t="str">
        <f t="shared" si="14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44"/>
        <v/>
      </c>
      <c r="T2091" s="225" t="str">
        <f ca="1">IF(B2091="","",IF(ISERROR(MATCH($J2091,SorP!$B$1:$B$6230,0)),"",INDIRECT("'SorP'!$A$"&amp;MATCH($J2091,SorP!$B$1:$B$6230,0))))</f>
        <v/>
      </c>
      <c r="U2091" s="241"/>
      <c r="V2091" s="275" t="e">
        <f>IF(C2091="",NA(),MATCH($B2091&amp;$C2091,'Smelter Look-up'!$J:$J,0))</f>
        <v>#N/A</v>
      </c>
      <c r="W2091" s="276"/>
      <c r="X2091" s="276">
        <f t="shared" ca="1" si="145"/>
        <v>0</v>
      </c>
      <c r="Y2091" s="276"/>
      <c r="Z2091" s="276"/>
      <c r="AB2091" s="278" t="str">
        <f t="shared" si="14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44"/>
        <v/>
      </c>
      <c r="T2092" s="225" t="str">
        <f ca="1">IF(B2092="","",IF(ISERROR(MATCH($J2092,SorP!$B$1:$B$6230,0)),"",INDIRECT("'SorP'!$A$"&amp;MATCH($J2092,SorP!$B$1:$B$6230,0))))</f>
        <v/>
      </c>
      <c r="U2092" s="241"/>
      <c r="V2092" s="275" t="e">
        <f>IF(C2092="",NA(),MATCH($B2092&amp;$C2092,'Smelter Look-up'!$J:$J,0))</f>
        <v>#N/A</v>
      </c>
      <c r="W2092" s="276"/>
      <c r="X2092" s="276">
        <f t="shared" ca="1" si="145"/>
        <v>0</v>
      </c>
      <c r="Y2092" s="276"/>
      <c r="Z2092" s="276"/>
      <c r="AB2092" s="278" t="str">
        <f t="shared" si="14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44"/>
        <v/>
      </c>
      <c r="T2093" s="225" t="str">
        <f ca="1">IF(B2093="","",IF(ISERROR(MATCH($J2093,SorP!$B$1:$B$6230,0)),"",INDIRECT("'SorP'!$A$"&amp;MATCH($J2093,SorP!$B$1:$B$6230,0))))</f>
        <v/>
      </c>
      <c r="U2093" s="241"/>
      <c r="V2093" s="275" t="e">
        <f>IF(C2093="",NA(),MATCH($B2093&amp;$C2093,'Smelter Look-up'!$J:$J,0))</f>
        <v>#N/A</v>
      </c>
      <c r="W2093" s="276"/>
      <c r="X2093" s="276">
        <f t="shared" ca="1" si="145"/>
        <v>0</v>
      </c>
      <c r="Y2093" s="276"/>
      <c r="Z2093" s="276"/>
      <c r="AB2093" s="278" t="str">
        <f t="shared" si="14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44"/>
        <v/>
      </c>
      <c r="T2094" s="225" t="str">
        <f ca="1">IF(B2094="","",IF(ISERROR(MATCH($J2094,SorP!$B$1:$B$6230,0)),"",INDIRECT("'SorP'!$A$"&amp;MATCH($J2094,SorP!$B$1:$B$6230,0))))</f>
        <v/>
      </c>
      <c r="U2094" s="241"/>
      <c r="V2094" s="275" t="e">
        <f>IF(C2094="",NA(),MATCH($B2094&amp;$C2094,'Smelter Look-up'!$J:$J,0))</f>
        <v>#N/A</v>
      </c>
      <c r="W2094" s="276"/>
      <c r="X2094" s="276">
        <f t="shared" ca="1" si="145"/>
        <v>0</v>
      </c>
      <c r="Y2094" s="276"/>
      <c r="Z2094" s="276"/>
      <c r="AB2094" s="278" t="str">
        <f t="shared" si="14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44"/>
        <v/>
      </c>
      <c r="T2095" s="225" t="str">
        <f ca="1">IF(B2095="","",IF(ISERROR(MATCH($J2095,SorP!$B$1:$B$6230,0)),"",INDIRECT("'SorP'!$A$"&amp;MATCH($J2095,SorP!$B$1:$B$6230,0))))</f>
        <v/>
      </c>
      <c r="U2095" s="241"/>
      <c r="V2095" s="275" t="e">
        <f>IF(C2095="",NA(),MATCH($B2095&amp;$C2095,'Smelter Look-up'!$J:$J,0))</f>
        <v>#N/A</v>
      </c>
      <c r="W2095" s="276"/>
      <c r="X2095" s="276">
        <f t="shared" ca="1" si="145"/>
        <v>0</v>
      </c>
      <c r="Y2095" s="276"/>
      <c r="Z2095" s="276"/>
      <c r="AB2095" s="278" t="str">
        <f t="shared" si="14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44"/>
        <v/>
      </c>
      <c r="T2096" s="225" t="str">
        <f ca="1">IF(B2096="","",IF(ISERROR(MATCH($J2096,SorP!$B$1:$B$6230,0)),"",INDIRECT("'SorP'!$A$"&amp;MATCH($J2096,SorP!$B$1:$B$6230,0))))</f>
        <v/>
      </c>
      <c r="U2096" s="241"/>
      <c r="V2096" s="275" t="e">
        <f>IF(C2096="",NA(),MATCH($B2096&amp;$C2096,'Smelter Look-up'!$J:$J,0))</f>
        <v>#N/A</v>
      </c>
      <c r="W2096" s="276"/>
      <c r="X2096" s="276">
        <f t="shared" ca="1" si="145"/>
        <v>0</v>
      </c>
      <c r="Y2096" s="276"/>
      <c r="Z2096" s="276"/>
      <c r="AB2096" s="278" t="str">
        <f t="shared" si="14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44"/>
        <v/>
      </c>
      <c r="T2097" s="225" t="str">
        <f ca="1">IF(B2097="","",IF(ISERROR(MATCH($J2097,SorP!$B$1:$B$6230,0)),"",INDIRECT("'SorP'!$A$"&amp;MATCH($J2097,SorP!$B$1:$B$6230,0))))</f>
        <v/>
      </c>
      <c r="U2097" s="241"/>
      <c r="V2097" s="275" t="e">
        <f>IF(C2097="",NA(),MATCH($B2097&amp;$C2097,'Smelter Look-up'!$J:$J,0))</f>
        <v>#N/A</v>
      </c>
      <c r="W2097" s="276"/>
      <c r="X2097" s="276">
        <f t="shared" ca="1" si="145"/>
        <v>0</v>
      </c>
      <c r="Y2097" s="276"/>
      <c r="Z2097" s="276"/>
      <c r="AB2097" s="278" t="str">
        <f t="shared" si="14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44"/>
        <v/>
      </c>
      <c r="T2098" s="225" t="str">
        <f ca="1">IF(B2098="","",IF(ISERROR(MATCH($J2098,SorP!$B$1:$B$6230,0)),"",INDIRECT("'SorP'!$A$"&amp;MATCH($J2098,SorP!$B$1:$B$6230,0))))</f>
        <v/>
      </c>
      <c r="U2098" s="241"/>
      <c r="V2098" s="275" t="e">
        <f>IF(C2098="",NA(),MATCH($B2098&amp;$C2098,'Smelter Look-up'!$J:$J,0))</f>
        <v>#N/A</v>
      </c>
      <c r="W2098" s="276"/>
      <c r="X2098" s="276">
        <f t="shared" ca="1" si="145"/>
        <v>0</v>
      </c>
      <c r="Y2098" s="276"/>
      <c r="Z2098" s="276"/>
      <c r="AB2098" s="278" t="str">
        <f t="shared" si="14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44"/>
        <v/>
      </c>
      <c r="T2099" s="225" t="str">
        <f ca="1">IF(B2099="","",IF(ISERROR(MATCH($J2099,SorP!$B$1:$B$6230,0)),"",INDIRECT("'SorP'!$A$"&amp;MATCH($J2099,SorP!$B$1:$B$6230,0))))</f>
        <v/>
      </c>
      <c r="U2099" s="241"/>
      <c r="V2099" s="275" t="e">
        <f>IF(C2099="",NA(),MATCH($B2099&amp;$C2099,'Smelter Look-up'!$J:$J,0))</f>
        <v>#N/A</v>
      </c>
      <c r="W2099" s="276"/>
      <c r="X2099" s="276">
        <f t="shared" ca="1" si="145"/>
        <v>0</v>
      </c>
      <c r="Y2099" s="276"/>
      <c r="Z2099" s="276"/>
      <c r="AB2099" s="278" t="str">
        <f t="shared" si="14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44"/>
        <v/>
      </c>
      <c r="T2100" s="225" t="str">
        <f ca="1">IF(B2100="","",IF(ISERROR(MATCH($J2100,SorP!$B$1:$B$6230,0)),"",INDIRECT("'SorP'!$A$"&amp;MATCH($J2100,SorP!$B$1:$B$6230,0))))</f>
        <v/>
      </c>
      <c r="U2100" s="241"/>
      <c r="V2100" s="275" t="e">
        <f>IF(C2100="",NA(),MATCH($B2100&amp;$C2100,'Smelter Look-up'!$J:$J,0))</f>
        <v>#N/A</v>
      </c>
      <c r="W2100" s="276"/>
      <c r="X2100" s="276">
        <f t="shared" ca="1" si="145"/>
        <v>0</v>
      </c>
      <c r="Y2100" s="276"/>
      <c r="Z2100" s="276"/>
      <c r="AB2100" s="278" t="str">
        <f t="shared" si="14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44"/>
        <v/>
      </c>
      <c r="T2101" s="225" t="str">
        <f ca="1">IF(B2101="","",IF(ISERROR(MATCH($J2101,SorP!$B$1:$B$6230,0)),"",INDIRECT("'SorP'!$A$"&amp;MATCH($J2101,SorP!$B$1:$B$6230,0))))</f>
        <v/>
      </c>
      <c r="U2101" s="241"/>
      <c r="V2101" s="275" t="e">
        <f>IF(C2101="",NA(),MATCH($B2101&amp;$C2101,'Smelter Look-up'!$J:$J,0))</f>
        <v>#N/A</v>
      </c>
      <c r="W2101" s="276"/>
      <c r="X2101" s="276">
        <f t="shared" ca="1" si="145"/>
        <v>0</v>
      </c>
      <c r="Y2101" s="276"/>
      <c r="Z2101" s="276"/>
      <c r="AB2101" s="278" t="str">
        <f t="shared" si="14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44"/>
        <v/>
      </c>
      <c r="T2102" s="225" t="str">
        <f ca="1">IF(B2102="","",IF(ISERROR(MATCH($J2102,SorP!$B$1:$B$6230,0)),"",INDIRECT("'SorP'!$A$"&amp;MATCH($J2102,SorP!$B$1:$B$6230,0))))</f>
        <v/>
      </c>
      <c r="U2102" s="241"/>
      <c r="V2102" s="275" t="e">
        <f>IF(C2102="",NA(),MATCH($B2102&amp;$C2102,'Smelter Look-up'!$J:$J,0))</f>
        <v>#N/A</v>
      </c>
      <c r="W2102" s="276"/>
      <c r="X2102" s="276">
        <f t="shared" ca="1" si="145"/>
        <v>0</v>
      </c>
      <c r="Y2102" s="276"/>
      <c r="Z2102" s="276"/>
      <c r="AB2102" s="278" t="str">
        <f t="shared" si="14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44"/>
        <v/>
      </c>
      <c r="T2103" s="225" t="str">
        <f ca="1">IF(B2103="","",IF(ISERROR(MATCH($J2103,SorP!$B$1:$B$6230,0)),"",INDIRECT("'SorP'!$A$"&amp;MATCH($J2103,SorP!$B$1:$B$6230,0))))</f>
        <v/>
      </c>
      <c r="U2103" s="241"/>
      <c r="V2103" s="275" t="e">
        <f>IF(C2103="",NA(),MATCH($B2103&amp;$C2103,'Smelter Look-up'!$J:$J,0))</f>
        <v>#N/A</v>
      </c>
      <c r="W2103" s="276"/>
      <c r="X2103" s="276">
        <f t="shared" ca="1" si="145"/>
        <v>0</v>
      </c>
      <c r="Y2103" s="276"/>
      <c r="Z2103" s="276"/>
      <c r="AB2103" s="278" t="str">
        <f t="shared" si="14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44"/>
        <v/>
      </c>
      <c r="T2104" s="225" t="str">
        <f ca="1">IF(B2104="","",IF(ISERROR(MATCH($J2104,SorP!$B$1:$B$6230,0)),"",INDIRECT("'SorP'!$A$"&amp;MATCH($J2104,SorP!$B$1:$B$6230,0))))</f>
        <v/>
      </c>
      <c r="U2104" s="241"/>
      <c r="V2104" s="275" t="e">
        <f>IF(C2104="",NA(),MATCH($B2104&amp;$C2104,'Smelter Look-up'!$J:$J,0))</f>
        <v>#N/A</v>
      </c>
      <c r="W2104" s="276"/>
      <c r="X2104" s="276">
        <f t="shared" ca="1" si="145"/>
        <v>0</v>
      </c>
      <c r="Y2104" s="276"/>
      <c r="Z2104" s="276"/>
      <c r="AB2104" s="278" t="str">
        <f t="shared" si="14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44"/>
        <v/>
      </c>
      <c r="T2105" s="225" t="str">
        <f ca="1">IF(B2105="","",IF(ISERROR(MATCH($J2105,SorP!$B$1:$B$6230,0)),"",INDIRECT("'SorP'!$A$"&amp;MATCH($J2105,SorP!$B$1:$B$6230,0))))</f>
        <v/>
      </c>
      <c r="U2105" s="241"/>
      <c r="V2105" s="275" t="e">
        <f>IF(C2105="",NA(),MATCH($B2105&amp;$C2105,'Smelter Look-up'!$J:$J,0))</f>
        <v>#N/A</v>
      </c>
      <c r="W2105" s="276"/>
      <c r="X2105" s="276">
        <f t="shared" ca="1" si="145"/>
        <v>0</v>
      </c>
      <c r="Y2105" s="276"/>
      <c r="Z2105" s="276"/>
      <c r="AB2105" s="278" t="str">
        <f t="shared" si="14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44"/>
        <v/>
      </c>
      <c r="T2106" s="225" t="str">
        <f ca="1">IF(B2106="","",IF(ISERROR(MATCH($J2106,SorP!$B$1:$B$6230,0)),"",INDIRECT("'SorP'!$A$"&amp;MATCH($J2106,SorP!$B$1:$B$6230,0))))</f>
        <v/>
      </c>
      <c r="U2106" s="241"/>
      <c r="V2106" s="275" t="e">
        <f>IF(C2106="",NA(),MATCH($B2106&amp;$C2106,'Smelter Look-up'!$J:$J,0))</f>
        <v>#N/A</v>
      </c>
      <c r="W2106" s="276"/>
      <c r="X2106" s="276">
        <f t="shared" ca="1" si="145"/>
        <v>0</v>
      </c>
      <c r="Y2106" s="276"/>
      <c r="Z2106" s="276"/>
      <c r="AB2106" s="278" t="str">
        <f t="shared" si="14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14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148">IF(AND(C2107="Smelter not listed",OR(LEN(D2107)=0,LEN(E2107)=0)),1,0)</f>
        <v>0</v>
      </c>
      <c r="Y2107" s="276"/>
      <c r="Z2107" s="276"/>
      <c r="AB2107" s="278" t="str">
        <f t="shared" ref="AB2107" si="14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5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51">IF(AND(C2108="Smelter not listed",OR(LEN(D2108)=0,LEN(E2108)=0)),1,0)</f>
        <v>0</v>
      </c>
      <c r="Y2108" s="276"/>
      <c r="Z2108" s="276"/>
      <c r="AB2108" s="278" t="str">
        <f t="shared" ref="AB2108:AB2139" si="15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50"/>
        <v/>
      </c>
      <c r="T2109" s="225" t="str">
        <f ca="1">IF(B2109="","",IF(ISERROR(MATCH($J2109,SorP!$B$1:$B$6230,0)),"",INDIRECT("'SorP'!$A$"&amp;MATCH($J2109,SorP!$B$1:$B$6230,0))))</f>
        <v/>
      </c>
      <c r="U2109" s="241"/>
      <c r="V2109" s="275" t="e">
        <f>IF(C2109="",NA(),MATCH($B2109&amp;$C2109,'Smelter Look-up'!$J:$J,0))</f>
        <v>#N/A</v>
      </c>
      <c r="W2109" s="276"/>
      <c r="X2109" s="276">
        <f t="shared" ca="1" si="151"/>
        <v>0</v>
      </c>
      <c r="Y2109" s="276"/>
      <c r="Z2109" s="276"/>
      <c r="AB2109" s="278" t="str">
        <f t="shared" si="15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50"/>
        <v/>
      </c>
      <c r="T2110" s="225" t="str">
        <f ca="1">IF(B2110="","",IF(ISERROR(MATCH($J2110,SorP!$B$1:$B$6230,0)),"",INDIRECT("'SorP'!$A$"&amp;MATCH($J2110,SorP!$B$1:$B$6230,0))))</f>
        <v/>
      </c>
      <c r="U2110" s="241"/>
      <c r="V2110" s="275" t="e">
        <f>IF(C2110="",NA(),MATCH($B2110&amp;$C2110,'Smelter Look-up'!$J:$J,0))</f>
        <v>#N/A</v>
      </c>
      <c r="W2110" s="276"/>
      <c r="X2110" s="276">
        <f t="shared" ca="1" si="151"/>
        <v>0</v>
      </c>
      <c r="Y2110" s="276"/>
      <c r="Z2110" s="276"/>
      <c r="AB2110" s="278" t="str">
        <f t="shared" si="15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50"/>
        <v/>
      </c>
      <c r="T2111" s="225" t="str">
        <f ca="1">IF(B2111="","",IF(ISERROR(MATCH($J2111,SorP!$B$1:$B$6230,0)),"",INDIRECT("'SorP'!$A$"&amp;MATCH($J2111,SorP!$B$1:$B$6230,0))))</f>
        <v/>
      </c>
      <c r="U2111" s="241"/>
      <c r="V2111" s="275" t="e">
        <f>IF(C2111="",NA(),MATCH($B2111&amp;$C2111,'Smelter Look-up'!$J:$J,0))</f>
        <v>#N/A</v>
      </c>
      <c r="W2111" s="276"/>
      <c r="X2111" s="276">
        <f t="shared" ca="1" si="151"/>
        <v>0</v>
      </c>
      <c r="Y2111" s="276"/>
      <c r="Z2111" s="276"/>
      <c r="AB2111" s="278" t="str">
        <f t="shared" si="15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50"/>
        <v/>
      </c>
      <c r="T2112" s="225" t="str">
        <f ca="1">IF(B2112="","",IF(ISERROR(MATCH($J2112,SorP!$B$1:$B$6230,0)),"",INDIRECT("'SorP'!$A$"&amp;MATCH($J2112,SorP!$B$1:$B$6230,0))))</f>
        <v/>
      </c>
      <c r="U2112" s="241"/>
      <c r="V2112" s="275" t="e">
        <f>IF(C2112="",NA(),MATCH($B2112&amp;$C2112,'Smelter Look-up'!$J:$J,0))</f>
        <v>#N/A</v>
      </c>
      <c r="W2112" s="276"/>
      <c r="X2112" s="276">
        <f t="shared" ca="1" si="151"/>
        <v>0</v>
      </c>
      <c r="Y2112" s="276"/>
      <c r="Z2112" s="276"/>
      <c r="AB2112" s="278" t="str">
        <f t="shared" si="15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50"/>
        <v/>
      </c>
      <c r="T2113" s="225" t="str">
        <f ca="1">IF(B2113="","",IF(ISERROR(MATCH($J2113,SorP!$B$1:$B$6230,0)),"",INDIRECT("'SorP'!$A$"&amp;MATCH($J2113,SorP!$B$1:$B$6230,0))))</f>
        <v/>
      </c>
      <c r="U2113" s="241"/>
      <c r="V2113" s="275" t="e">
        <f>IF(C2113="",NA(),MATCH($B2113&amp;$C2113,'Smelter Look-up'!$J:$J,0))</f>
        <v>#N/A</v>
      </c>
      <c r="W2113" s="276"/>
      <c r="X2113" s="276">
        <f t="shared" ca="1" si="151"/>
        <v>0</v>
      </c>
      <c r="Y2113" s="276"/>
      <c r="Z2113" s="276"/>
      <c r="AB2113" s="278" t="str">
        <f t="shared" si="15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50"/>
        <v/>
      </c>
      <c r="T2114" s="225" t="str">
        <f ca="1">IF(B2114="","",IF(ISERROR(MATCH($J2114,SorP!$B$1:$B$6230,0)),"",INDIRECT("'SorP'!$A$"&amp;MATCH($J2114,SorP!$B$1:$B$6230,0))))</f>
        <v/>
      </c>
      <c r="U2114" s="241"/>
      <c r="V2114" s="275" t="e">
        <f>IF(C2114="",NA(),MATCH($B2114&amp;$C2114,'Smelter Look-up'!$J:$J,0))</f>
        <v>#N/A</v>
      </c>
      <c r="W2114" s="276"/>
      <c r="X2114" s="276">
        <f t="shared" ca="1" si="151"/>
        <v>0</v>
      </c>
      <c r="Y2114" s="276"/>
      <c r="Z2114" s="276"/>
      <c r="AB2114" s="278" t="str">
        <f t="shared" si="15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50"/>
        <v/>
      </c>
      <c r="T2115" s="225" t="str">
        <f ca="1">IF(B2115="","",IF(ISERROR(MATCH($J2115,SorP!$B$1:$B$6230,0)),"",INDIRECT("'SorP'!$A$"&amp;MATCH($J2115,SorP!$B$1:$B$6230,0))))</f>
        <v/>
      </c>
      <c r="U2115" s="241"/>
      <c r="V2115" s="275" t="e">
        <f>IF(C2115="",NA(),MATCH($B2115&amp;$C2115,'Smelter Look-up'!$J:$J,0))</f>
        <v>#N/A</v>
      </c>
      <c r="W2115" s="276"/>
      <c r="X2115" s="276">
        <f t="shared" ca="1" si="151"/>
        <v>0</v>
      </c>
      <c r="Y2115" s="276"/>
      <c r="Z2115" s="276"/>
      <c r="AB2115" s="278" t="str">
        <f t="shared" si="15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50"/>
        <v/>
      </c>
      <c r="T2116" s="225" t="str">
        <f ca="1">IF(B2116="","",IF(ISERROR(MATCH($J2116,SorP!$B$1:$B$6230,0)),"",INDIRECT("'SorP'!$A$"&amp;MATCH($J2116,SorP!$B$1:$B$6230,0))))</f>
        <v/>
      </c>
      <c r="U2116" s="241"/>
      <c r="V2116" s="275" t="e">
        <f>IF(C2116="",NA(),MATCH($B2116&amp;$C2116,'Smelter Look-up'!$J:$J,0))</f>
        <v>#N/A</v>
      </c>
      <c r="W2116" s="276"/>
      <c r="X2116" s="276">
        <f t="shared" ca="1" si="151"/>
        <v>0</v>
      </c>
      <c r="Y2116" s="276"/>
      <c r="Z2116" s="276"/>
      <c r="AB2116" s="278" t="str">
        <f t="shared" si="15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50"/>
        <v/>
      </c>
      <c r="T2117" s="225" t="str">
        <f ca="1">IF(B2117="","",IF(ISERROR(MATCH($J2117,SorP!$B$1:$B$6230,0)),"",INDIRECT("'SorP'!$A$"&amp;MATCH($J2117,SorP!$B$1:$B$6230,0))))</f>
        <v/>
      </c>
      <c r="U2117" s="241"/>
      <c r="V2117" s="275" t="e">
        <f>IF(C2117="",NA(),MATCH($B2117&amp;$C2117,'Smelter Look-up'!$J:$J,0))</f>
        <v>#N/A</v>
      </c>
      <c r="W2117" s="276"/>
      <c r="X2117" s="276">
        <f t="shared" ca="1" si="151"/>
        <v>0</v>
      </c>
      <c r="Y2117" s="276"/>
      <c r="Z2117" s="276"/>
      <c r="AB2117" s="278" t="str">
        <f t="shared" si="15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50"/>
        <v/>
      </c>
      <c r="T2118" s="225" t="str">
        <f ca="1">IF(B2118="","",IF(ISERROR(MATCH($J2118,SorP!$B$1:$B$6230,0)),"",INDIRECT("'SorP'!$A$"&amp;MATCH($J2118,SorP!$B$1:$B$6230,0))))</f>
        <v/>
      </c>
      <c r="U2118" s="241"/>
      <c r="V2118" s="275" t="e">
        <f>IF(C2118="",NA(),MATCH($B2118&amp;$C2118,'Smelter Look-up'!$J:$J,0))</f>
        <v>#N/A</v>
      </c>
      <c r="W2118" s="276"/>
      <c r="X2118" s="276">
        <f t="shared" ca="1" si="151"/>
        <v>0</v>
      </c>
      <c r="Y2118" s="276"/>
      <c r="Z2118" s="276"/>
      <c r="AB2118" s="278" t="str">
        <f t="shared" si="15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50"/>
        <v/>
      </c>
      <c r="T2119" s="225" t="str">
        <f ca="1">IF(B2119="","",IF(ISERROR(MATCH($J2119,SorP!$B$1:$B$6230,0)),"",INDIRECT("'SorP'!$A$"&amp;MATCH($J2119,SorP!$B$1:$B$6230,0))))</f>
        <v/>
      </c>
      <c r="U2119" s="241"/>
      <c r="V2119" s="275" t="e">
        <f>IF(C2119="",NA(),MATCH($B2119&amp;$C2119,'Smelter Look-up'!$J:$J,0))</f>
        <v>#N/A</v>
      </c>
      <c r="W2119" s="276"/>
      <c r="X2119" s="276">
        <f t="shared" ca="1" si="151"/>
        <v>0</v>
      </c>
      <c r="Y2119" s="276"/>
      <c r="Z2119" s="276"/>
      <c r="AB2119" s="278" t="str">
        <f t="shared" si="15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50"/>
        <v/>
      </c>
      <c r="T2120" s="225" t="str">
        <f ca="1">IF(B2120="","",IF(ISERROR(MATCH($J2120,SorP!$B$1:$B$6230,0)),"",INDIRECT("'SorP'!$A$"&amp;MATCH($J2120,SorP!$B$1:$B$6230,0))))</f>
        <v/>
      </c>
      <c r="U2120" s="241"/>
      <c r="V2120" s="275" t="e">
        <f>IF(C2120="",NA(),MATCH($B2120&amp;$C2120,'Smelter Look-up'!$J:$J,0))</f>
        <v>#N/A</v>
      </c>
      <c r="W2120" s="276"/>
      <c r="X2120" s="276">
        <f t="shared" ca="1" si="151"/>
        <v>0</v>
      </c>
      <c r="Y2120" s="276"/>
      <c r="Z2120" s="276"/>
      <c r="AB2120" s="278" t="str">
        <f t="shared" si="15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50"/>
        <v/>
      </c>
      <c r="T2121" s="225" t="str">
        <f ca="1">IF(B2121="","",IF(ISERROR(MATCH($J2121,SorP!$B$1:$B$6230,0)),"",INDIRECT("'SorP'!$A$"&amp;MATCH($J2121,SorP!$B$1:$B$6230,0))))</f>
        <v/>
      </c>
      <c r="U2121" s="241"/>
      <c r="V2121" s="275" t="e">
        <f>IF(C2121="",NA(),MATCH($B2121&amp;$C2121,'Smelter Look-up'!$J:$J,0))</f>
        <v>#N/A</v>
      </c>
      <c r="W2121" s="276"/>
      <c r="X2121" s="276">
        <f t="shared" ca="1" si="151"/>
        <v>0</v>
      </c>
      <c r="Y2121" s="276"/>
      <c r="Z2121" s="276"/>
      <c r="AB2121" s="278" t="str">
        <f t="shared" si="15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50"/>
        <v/>
      </c>
      <c r="T2122" s="225" t="str">
        <f ca="1">IF(B2122="","",IF(ISERROR(MATCH($J2122,SorP!$B$1:$B$6230,0)),"",INDIRECT("'SorP'!$A$"&amp;MATCH($J2122,SorP!$B$1:$B$6230,0))))</f>
        <v/>
      </c>
      <c r="U2122" s="241"/>
      <c r="V2122" s="275" t="e">
        <f>IF(C2122="",NA(),MATCH($B2122&amp;$C2122,'Smelter Look-up'!$J:$J,0))</f>
        <v>#N/A</v>
      </c>
      <c r="W2122" s="276"/>
      <c r="X2122" s="276">
        <f t="shared" ca="1" si="151"/>
        <v>0</v>
      </c>
      <c r="Y2122" s="276"/>
      <c r="Z2122" s="276"/>
      <c r="AB2122" s="278" t="str">
        <f t="shared" si="15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50"/>
        <v/>
      </c>
      <c r="T2123" s="225" t="str">
        <f ca="1">IF(B2123="","",IF(ISERROR(MATCH($J2123,SorP!$B$1:$B$6230,0)),"",INDIRECT("'SorP'!$A$"&amp;MATCH($J2123,SorP!$B$1:$B$6230,0))))</f>
        <v/>
      </c>
      <c r="U2123" s="241"/>
      <c r="V2123" s="275" t="e">
        <f>IF(C2123="",NA(),MATCH($B2123&amp;$C2123,'Smelter Look-up'!$J:$J,0))</f>
        <v>#N/A</v>
      </c>
      <c r="W2123" s="276"/>
      <c r="X2123" s="276">
        <f t="shared" ca="1" si="151"/>
        <v>0</v>
      </c>
      <c r="Y2123" s="276"/>
      <c r="Z2123" s="276"/>
      <c r="AB2123" s="278" t="str">
        <f t="shared" si="15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50"/>
        <v/>
      </c>
      <c r="T2124" s="225" t="str">
        <f ca="1">IF(B2124="","",IF(ISERROR(MATCH($J2124,SorP!$B$1:$B$6230,0)),"",INDIRECT("'SorP'!$A$"&amp;MATCH($J2124,SorP!$B$1:$B$6230,0))))</f>
        <v/>
      </c>
      <c r="U2124" s="241"/>
      <c r="V2124" s="275" t="e">
        <f>IF(C2124="",NA(),MATCH($B2124&amp;$C2124,'Smelter Look-up'!$J:$J,0))</f>
        <v>#N/A</v>
      </c>
      <c r="W2124" s="276"/>
      <c r="X2124" s="276">
        <f t="shared" ca="1" si="151"/>
        <v>0</v>
      </c>
      <c r="Y2124" s="276"/>
      <c r="Z2124" s="276"/>
      <c r="AB2124" s="278" t="str">
        <f t="shared" si="15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50"/>
        <v/>
      </c>
      <c r="T2125" s="225" t="str">
        <f ca="1">IF(B2125="","",IF(ISERROR(MATCH($J2125,SorP!$B$1:$B$6230,0)),"",INDIRECT("'SorP'!$A$"&amp;MATCH($J2125,SorP!$B$1:$B$6230,0))))</f>
        <v/>
      </c>
      <c r="U2125" s="241"/>
      <c r="V2125" s="275" t="e">
        <f>IF(C2125="",NA(),MATCH($B2125&amp;$C2125,'Smelter Look-up'!$J:$J,0))</f>
        <v>#N/A</v>
      </c>
      <c r="W2125" s="276"/>
      <c r="X2125" s="276">
        <f t="shared" ca="1" si="151"/>
        <v>0</v>
      </c>
      <c r="Y2125" s="276"/>
      <c r="Z2125" s="276"/>
      <c r="AB2125" s="278" t="str">
        <f t="shared" si="15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50"/>
        <v/>
      </c>
      <c r="T2126" s="225" t="str">
        <f ca="1">IF(B2126="","",IF(ISERROR(MATCH($J2126,SorP!$B$1:$B$6230,0)),"",INDIRECT("'SorP'!$A$"&amp;MATCH($J2126,SorP!$B$1:$B$6230,0))))</f>
        <v/>
      </c>
      <c r="U2126" s="241"/>
      <c r="V2126" s="275" t="e">
        <f>IF(C2126="",NA(),MATCH($B2126&amp;$C2126,'Smelter Look-up'!$J:$J,0))</f>
        <v>#N/A</v>
      </c>
      <c r="W2126" s="276"/>
      <c r="X2126" s="276">
        <f t="shared" ca="1" si="151"/>
        <v>0</v>
      </c>
      <c r="Y2126" s="276"/>
      <c r="Z2126" s="276"/>
      <c r="AB2126" s="278" t="str">
        <f t="shared" si="15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50"/>
        <v/>
      </c>
      <c r="T2127" s="225" t="str">
        <f ca="1">IF(B2127="","",IF(ISERROR(MATCH($J2127,SorP!$B$1:$B$6230,0)),"",INDIRECT("'SorP'!$A$"&amp;MATCH($J2127,SorP!$B$1:$B$6230,0))))</f>
        <v/>
      </c>
      <c r="U2127" s="241"/>
      <c r="V2127" s="275" t="e">
        <f>IF(C2127="",NA(),MATCH($B2127&amp;$C2127,'Smelter Look-up'!$J:$J,0))</f>
        <v>#N/A</v>
      </c>
      <c r="W2127" s="276"/>
      <c r="X2127" s="276">
        <f t="shared" ca="1" si="151"/>
        <v>0</v>
      </c>
      <c r="Y2127" s="276"/>
      <c r="Z2127" s="276"/>
      <c r="AB2127" s="278" t="str">
        <f t="shared" si="15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50"/>
        <v/>
      </c>
      <c r="T2128" s="225" t="str">
        <f ca="1">IF(B2128="","",IF(ISERROR(MATCH($J2128,SorP!$B$1:$B$6230,0)),"",INDIRECT("'SorP'!$A$"&amp;MATCH($J2128,SorP!$B$1:$B$6230,0))))</f>
        <v/>
      </c>
      <c r="U2128" s="241"/>
      <c r="V2128" s="275" t="e">
        <f>IF(C2128="",NA(),MATCH($B2128&amp;$C2128,'Smelter Look-up'!$J:$J,0))</f>
        <v>#N/A</v>
      </c>
      <c r="W2128" s="276"/>
      <c r="X2128" s="276">
        <f t="shared" ca="1" si="151"/>
        <v>0</v>
      </c>
      <c r="Y2128" s="276"/>
      <c r="Z2128" s="276"/>
      <c r="AB2128" s="278" t="str">
        <f t="shared" si="15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50"/>
        <v/>
      </c>
      <c r="T2129" s="225" t="str">
        <f ca="1">IF(B2129="","",IF(ISERROR(MATCH($J2129,SorP!$B$1:$B$6230,0)),"",INDIRECT("'SorP'!$A$"&amp;MATCH($J2129,SorP!$B$1:$B$6230,0))))</f>
        <v/>
      </c>
      <c r="U2129" s="241"/>
      <c r="V2129" s="275" t="e">
        <f>IF(C2129="",NA(),MATCH($B2129&amp;$C2129,'Smelter Look-up'!$J:$J,0))</f>
        <v>#N/A</v>
      </c>
      <c r="W2129" s="276"/>
      <c r="X2129" s="276">
        <f t="shared" ca="1" si="151"/>
        <v>0</v>
      </c>
      <c r="Y2129" s="276"/>
      <c r="Z2129" s="276"/>
      <c r="AB2129" s="278" t="str">
        <f t="shared" si="15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50"/>
        <v/>
      </c>
      <c r="T2130" s="225" t="str">
        <f ca="1">IF(B2130="","",IF(ISERROR(MATCH($J2130,SorP!$B$1:$B$6230,0)),"",INDIRECT("'SorP'!$A$"&amp;MATCH($J2130,SorP!$B$1:$B$6230,0))))</f>
        <v/>
      </c>
      <c r="U2130" s="241"/>
      <c r="V2130" s="275" t="e">
        <f>IF(C2130="",NA(),MATCH($B2130&amp;$C2130,'Smelter Look-up'!$J:$J,0))</f>
        <v>#N/A</v>
      </c>
      <c r="W2130" s="276"/>
      <c r="X2130" s="276">
        <f t="shared" ca="1" si="151"/>
        <v>0</v>
      </c>
      <c r="Y2130" s="276"/>
      <c r="Z2130" s="276"/>
      <c r="AB2130" s="278" t="str">
        <f t="shared" si="15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50"/>
        <v/>
      </c>
      <c r="T2131" s="225" t="str">
        <f ca="1">IF(B2131="","",IF(ISERROR(MATCH($J2131,SorP!$B$1:$B$6230,0)),"",INDIRECT("'SorP'!$A$"&amp;MATCH($J2131,SorP!$B$1:$B$6230,0))))</f>
        <v/>
      </c>
      <c r="U2131" s="241"/>
      <c r="V2131" s="275" t="e">
        <f>IF(C2131="",NA(),MATCH($B2131&amp;$C2131,'Smelter Look-up'!$J:$J,0))</f>
        <v>#N/A</v>
      </c>
      <c r="W2131" s="276"/>
      <c r="X2131" s="276">
        <f t="shared" ca="1" si="151"/>
        <v>0</v>
      </c>
      <c r="Y2131" s="276"/>
      <c r="Z2131" s="276"/>
      <c r="AB2131" s="278" t="str">
        <f t="shared" si="15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50"/>
        <v/>
      </c>
      <c r="T2132" s="225" t="str">
        <f ca="1">IF(B2132="","",IF(ISERROR(MATCH($J2132,SorP!$B$1:$B$6230,0)),"",INDIRECT("'SorP'!$A$"&amp;MATCH($J2132,SorP!$B$1:$B$6230,0))))</f>
        <v/>
      </c>
      <c r="U2132" s="241"/>
      <c r="V2132" s="275" t="e">
        <f>IF(C2132="",NA(),MATCH($B2132&amp;$C2132,'Smelter Look-up'!$J:$J,0))</f>
        <v>#N/A</v>
      </c>
      <c r="W2132" s="276"/>
      <c r="X2132" s="276">
        <f t="shared" ca="1" si="151"/>
        <v>0</v>
      </c>
      <c r="Y2132" s="276"/>
      <c r="Z2132" s="276"/>
      <c r="AB2132" s="278" t="str">
        <f t="shared" si="15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50"/>
        <v/>
      </c>
      <c r="T2133" s="225" t="str">
        <f ca="1">IF(B2133="","",IF(ISERROR(MATCH($J2133,SorP!$B$1:$B$6230,0)),"",INDIRECT("'SorP'!$A$"&amp;MATCH($J2133,SorP!$B$1:$B$6230,0))))</f>
        <v/>
      </c>
      <c r="U2133" s="241"/>
      <c r="V2133" s="275" t="e">
        <f>IF(C2133="",NA(),MATCH($B2133&amp;$C2133,'Smelter Look-up'!$J:$J,0))</f>
        <v>#N/A</v>
      </c>
      <c r="W2133" s="276"/>
      <c r="X2133" s="276">
        <f t="shared" ca="1" si="151"/>
        <v>0</v>
      </c>
      <c r="Y2133" s="276"/>
      <c r="Z2133" s="276"/>
      <c r="AB2133" s="278" t="str">
        <f t="shared" si="15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50"/>
        <v/>
      </c>
      <c r="T2134" s="225" t="str">
        <f ca="1">IF(B2134="","",IF(ISERROR(MATCH($J2134,SorP!$B$1:$B$6230,0)),"",INDIRECT("'SorP'!$A$"&amp;MATCH($J2134,SorP!$B$1:$B$6230,0))))</f>
        <v/>
      </c>
      <c r="U2134" s="241"/>
      <c r="V2134" s="275" t="e">
        <f>IF(C2134="",NA(),MATCH($B2134&amp;$C2134,'Smelter Look-up'!$J:$J,0))</f>
        <v>#N/A</v>
      </c>
      <c r="W2134" s="276"/>
      <c r="X2134" s="276">
        <f t="shared" ca="1" si="151"/>
        <v>0</v>
      </c>
      <c r="Y2134" s="276"/>
      <c r="Z2134" s="276"/>
      <c r="AB2134" s="278" t="str">
        <f t="shared" si="15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50"/>
        <v/>
      </c>
      <c r="T2135" s="225" t="str">
        <f ca="1">IF(B2135="","",IF(ISERROR(MATCH($J2135,SorP!$B$1:$B$6230,0)),"",INDIRECT("'SorP'!$A$"&amp;MATCH($J2135,SorP!$B$1:$B$6230,0))))</f>
        <v/>
      </c>
      <c r="U2135" s="241"/>
      <c r="V2135" s="275" t="e">
        <f>IF(C2135="",NA(),MATCH($B2135&amp;$C2135,'Smelter Look-up'!$J:$J,0))</f>
        <v>#N/A</v>
      </c>
      <c r="W2135" s="276"/>
      <c r="X2135" s="276">
        <f t="shared" ca="1" si="151"/>
        <v>0</v>
      </c>
      <c r="Y2135" s="276"/>
      <c r="Z2135" s="276"/>
      <c r="AB2135" s="278" t="str">
        <f t="shared" si="15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50"/>
        <v/>
      </c>
      <c r="T2136" s="225" t="str">
        <f ca="1">IF(B2136="","",IF(ISERROR(MATCH($J2136,SorP!$B$1:$B$6230,0)),"",INDIRECT("'SorP'!$A$"&amp;MATCH($J2136,SorP!$B$1:$B$6230,0))))</f>
        <v/>
      </c>
      <c r="U2136" s="241"/>
      <c r="V2136" s="275" t="e">
        <f>IF(C2136="",NA(),MATCH($B2136&amp;$C2136,'Smelter Look-up'!$J:$J,0))</f>
        <v>#N/A</v>
      </c>
      <c r="W2136" s="276"/>
      <c r="X2136" s="276">
        <f t="shared" ca="1" si="151"/>
        <v>0</v>
      </c>
      <c r="Y2136" s="276"/>
      <c r="Z2136" s="276"/>
      <c r="AB2136" s="278" t="str">
        <f t="shared" si="15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50"/>
        <v/>
      </c>
      <c r="T2137" s="225" t="str">
        <f ca="1">IF(B2137="","",IF(ISERROR(MATCH($J2137,SorP!$B$1:$B$6230,0)),"",INDIRECT("'SorP'!$A$"&amp;MATCH($J2137,SorP!$B$1:$B$6230,0))))</f>
        <v/>
      </c>
      <c r="U2137" s="241"/>
      <c r="V2137" s="275" t="e">
        <f>IF(C2137="",NA(),MATCH($B2137&amp;$C2137,'Smelter Look-up'!$J:$J,0))</f>
        <v>#N/A</v>
      </c>
      <c r="W2137" s="276"/>
      <c r="X2137" s="276">
        <f t="shared" ca="1" si="151"/>
        <v>0</v>
      </c>
      <c r="Y2137" s="276"/>
      <c r="Z2137" s="276"/>
      <c r="AB2137" s="278" t="str">
        <f t="shared" si="15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50"/>
        <v/>
      </c>
      <c r="T2138" s="225" t="str">
        <f ca="1">IF(B2138="","",IF(ISERROR(MATCH($J2138,SorP!$B$1:$B$6230,0)),"",INDIRECT("'SorP'!$A$"&amp;MATCH($J2138,SorP!$B$1:$B$6230,0))))</f>
        <v/>
      </c>
      <c r="U2138" s="241"/>
      <c r="V2138" s="275" t="e">
        <f>IF(C2138="",NA(),MATCH($B2138&amp;$C2138,'Smelter Look-up'!$J:$J,0))</f>
        <v>#N/A</v>
      </c>
      <c r="W2138" s="276"/>
      <c r="X2138" s="276">
        <f t="shared" ca="1" si="151"/>
        <v>0</v>
      </c>
      <c r="Y2138" s="276"/>
      <c r="Z2138" s="276"/>
      <c r="AB2138" s="278" t="str">
        <f t="shared" si="15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50"/>
        <v/>
      </c>
      <c r="T2139" s="225" t="str">
        <f ca="1">IF(B2139="","",IF(ISERROR(MATCH($J2139,SorP!$B$1:$B$6230,0)),"",INDIRECT("'SorP'!$A$"&amp;MATCH($J2139,SorP!$B$1:$B$6230,0))))</f>
        <v/>
      </c>
      <c r="U2139" s="241"/>
      <c r="V2139" s="275" t="e">
        <f>IF(C2139="",NA(),MATCH($B2139&amp;$C2139,'Smelter Look-up'!$J:$J,0))</f>
        <v>#N/A</v>
      </c>
      <c r="W2139" s="276"/>
      <c r="X2139" s="276">
        <f t="shared" ca="1" si="151"/>
        <v>0</v>
      </c>
      <c r="Y2139" s="276"/>
      <c r="Z2139" s="276"/>
      <c r="AB2139" s="278" t="str">
        <f t="shared" si="15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15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154">IF(AND(C2140="Smelter not listed",OR(LEN(D2140)=0,LEN(E2140)=0)),1,0)</f>
        <v>0</v>
      </c>
      <c r="Y2140" s="276"/>
      <c r="Z2140" s="276"/>
      <c r="AB2140" s="278" t="str">
        <f t="shared" ref="AB2140:AB2170" si="15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153"/>
        <v/>
      </c>
      <c r="T2141" s="225" t="str">
        <f ca="1">IF(B2141="","",IF(ISERROR(MATCH($J2141,SorP!$B$1:$B$6230,0)),"",INDIRECT("'SorP'!$A$"&amp;MATCH($J2141,SorP!$B$1:$B$6230,0))))</f>
        <v/>
      </c>
      <c r="U2141" s="241"/>
      <c r="V2141" s="275" t="e">
        <f>IF(C2141="",NA(),MATCH($B2141&amp;$C2141,'Smelter Look-up'!$J:$J,0))</f>
        <v>#N/A</v>
      </c>
      <c r="W2141" s="276"/>
      <c r="X2141" s="276">
        <f t="shared" ca="1" si="154"/>
        <v>0</v>
      </c>
      <c r="Y2141" s="276"/>
      <c r="Z2141" s="276"/>
      <c r="AB2141" s="278" t="str">
        <f t="shared" si="15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153"/>
        <v/>
      </c>
      <c r="T2142" s="225" t="str">
        <f ca="1">IF(B2142="","",IF(ISERROR(MATCH($J2142,SorP!$B$1:$B$6230,0)),"",INDIRECT("'SorP'!$A$"&amp;MATCH($J2142,SorP!$B$1:$B$6230,0))))</f>
        <v/>
      </c>
      <c r="U2142" s="241"/>
      <c r="V2142" s="275" t="e">
        <f>IF(C2142="",NA(),MATCH($B2142&amp;$C2142,'Smelter Look-up'!$J:$J,0))</f>
        <v>#N/A</v>
      </c>
      <c r="W2142" s="276"/>
      <c r="X2142" s="276">
        <f t="shared" ca="1" si="154"/>
        <v>0</v>
      </c>
      <c r="Y2142" s="276"/>
      <c r="Z2142" s="276"/>
      <c r="AB2142" s="278" t="str">
        <f t="shared" si="15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153"/>
        <v/>
      </c>
      <c r="T2143" s="225" t="str">
        <f ca="1">IF(B2143="","",IF(ISERROR(MATCH($J2143,SorP!$B$1:$B$6230,0)),"",INDIRECT("'SorP'!$A$"&amp;MATCH($J2143,SorP!$B$1:$B$6230,0))))</f>
        <v/>
      </c>
      <c r="U2143" s="241"/>
      <c r="V2143" s="275" t="e">
        <f>IF(C2143="",NA(),MATCH($B2143&amp;$C2143,'Smelter Look-up'!$J:$J,0))</f>
        <v>#N/A</v>
      </c>
      <c r="W2143" s="276"/>
      <c r="X2143" s="276">
        <f t="shared" ca="1" si="154"/>
        <v>0</v>
      </c>
      <c r="Y2143" s="276"/>
      <c r="Z2143" s="276"/>
      <c r="AB2143" s="278" t="str">
        <f t="shared" si="15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153"/>
        <v/>
      </c>
      <c r="T2144" s="225" t="str">
        <f ca="1">IF(B2144="","",IF(ISERROR(MATCH($J2144,SorP!$B$1:$B$6230,0)),"",INDIRECT("'SorP'!$A$"&amp;MATCH($J2144,SorP!$B$1:$B$6230,0))))</f>
        <v/>
      </c>
      <c r="U2144" s="241"/>
      <c r="V2144" s="275" t="e">
        <f>IF(C2144="",NA(),MATCH($B2144&amp;$C2144,'Smelter Look-up'!$J:$J,0))</f>
        <v>#N/A</v>
      </c>
      <c r="W2144" s="276"/>
      <c r="X2144" s="276">
        <f t="shared" ca="1" si="154"/>
        <v>0</v>
      </c>
      <c r="Y2144" s="276"/>
      <c r="Z2144" s="276"/>
      <c r="AB2144" s="278" t="str">
        <f t="shared" si="15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153"/>
        <v/>
      </c>
      <c r="T2145" s="225" t="str">
        <f ca="1">IF(B2145="","",IF(ISERROR(MATCH($J2145,SorP!$B$1:$B$6230,0)),"",INDIRECT("'SorP'!$A$"&amp;MATCH($J2145,SorP!$B$1:$B$6230,0))))</f>
        <v/>
      </c>
      <c r="U2145" s="241"/>
      <c r="V2145" s="275" t="e">
        <f>IF(C2145="",NA(),MATCH($B2145&amp;$C2145,'Smelter Look-up'!$J:$J,0))</f>
        <v>#N/A</v>
      </c>
      <c r="W2145" s="276"/>
      <c r="X2145" s="276">
        <f t="shared" ca="1" si="154"/>
        <v>0</v>
      </c>
      <c r="Y2145" s="276"/>
      <c r="Z2145" s="276"/>
      <c r="AB2145" s="278" t="str">
        <f t="shared" si="15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153"/>
        <v/>
      </c>
      <c r="T2146" s="225" t="str">
        <f ca="1">IF(B2146="","",IF(ISERROR(MATCH($J2146,SorP!$B$1:$B$6230,0)),"",INDIRECT("'SorP'!$A$"&amp;MATCH($J2146,SorP!$B$1:$B$6230,0))))</f>
        <v/>
      </c>
      <c r="U2146" s="241"/>
      <c r="V2146" s="275" t="e">
        <f>IF(C2146="",NA(),MATCH($B2146&amp;$C2146,'Smelter Look-up'!$J:$J,0))</f>
        <v>#N/A</v>
      </c>
      <c r="W2146" s="276"/>
      <c r="X2146" s="276">
        <f t="shared" ca="1" si="154"/>
        <v>0</v>
      </c>
      <c r="Y2146" s="276"/>
      <c r="Z2146" s="276"/>
      <c r="AB2146" s="278" t="str">
        <f t="shared" si="15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153"/>
        <v/>
      </c>
      <c r="T2147" s="225" t="str">
        <f ca="1">IF(B2147="","",IF(ISERROR(MATCH($J2147,SorP!$B$1:$B$6230,0)),"",INDIRECT("'SorP'!$A$"&amp;MATCH($J2147,SorP!$B$1:$B$6230,0))))</f>
        <v/>
      </c>
      <c r="U2147" s="241"/>
      <c r="V2147" s="275" t="e">
        <f>IF(C2147="",NA(),MATCH($B2147&amp;$C2147,'Smelter Look-up'!$J:$J,0))</f>
        <v>#N/A</v>
      </c>
      <c r="W2147" s="276"/>
      <c r="X2147" s="276">
        <f t="shared" ca="1" si="154"/>
        <v>0</v>
      </c>
      <c r="Y2147" s="276"/>
      <c r="Z2147" s="276"/>
      <c r="AB2147" s="278" t="str">
        <f t="shared" si="15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153"/>
        <v/>
      </c>
      <c r="T2148" s="225" t="str">
        <f ca="1">IF(B2148="","",IF(ISERROR(MATCH($J2148,SorP!$B$1:$B$6230,0)),"",INDIRECT("'SorP'!$A$"&amp;MATCH($J2148,SorP!$B$1:$B$6230,0))))</f>
        <v/>
      </c>
      <c r="U2148" s="241"/>
      <c r="V2148" s="275" t="e">
        <f>IF(C2148="",NA(),MATCH($B2148&amp;$C2148,'Smelter Look-up'!$J:$J,0))</f>
        <v>#N/A</v>
      </c>
      <c r="W2148" s="276"/>
      <c r="X2148" s="276">
        <f t="shared" ca="1" si="154"/>
        <v>0</v>
      </c>
      <c r="Y2148" s="276"/>
      <c r="Z2148" s="276"/>
      <c r="AB2148" s="278" t="str">
        <f t="shared" si="15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153"/>
        <v/>
      </c>
      <c r="T2149" s="225" t="str">
        <f ca="1">IF(B2149="","",IF(ISERROR(MATCH($J2149,SorP!$B$1:$B$6230,0)),"",INDIRECT("'SorP'!$A$"&amp;MATCH($J2149,SorP!$B$1:$B$6230,0))))</f>
        <v/>
      </c>
      <c r="U2149" s="241"/>
      <c r="V2149" s="275" t="e">
        <f>IF(C2149="",NA(),MATCH($B2149&amp;$C2149,'Smelter Look-up'!$J:$J,0))</f>
        <v>#N/A</v>
      </c>
      <c r="W2149" s="276"/>
      <c r="X2149" s="276">
        <f t="shared" ca="1" si="154"/>
        <v>0</v>
      </c>
      <c r="Y2149" s="276"/>
      <c r="Z2149" s="276"/>
      <c r="AB2149" s="278" t="str">
        <f t="shared" si="15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153"/>
        <v/>
      </c>
      <c r="T2150" s="225" t="str">
        <f ca="1">IF(B2150="","",IF(ISERROR(MATCH($J2150,SorP!$B$1:$B$6230,0)),"",INDIRECT("'SorP'!$A$"&amp;MATCH($J2150,SorP!$B$1:$B$6230,0))))</f>
        <v/>
      </c>
      <c r="U2150" s="241"/>
      <c r="V2150" s="275" t="e">
        <f>IF(C2150="",NA(),MATCH($B2150&amp;$C2150,'Smelter Look-up'!$J:$J,0))</f>
        <v>#N/A</v>
      </c>
      <c r="W2150" s="276"/>
      <c r="X2150" s="276">
        <f t="shared" ca="1" si="154"/>
        <v>0</v>
      </c>
      <c r="Y2150" s="276"/>
      <c r="Z2150" s="276"/>
      <c r="AB2150" s="278" t="str">
        <f t="shared" si="15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153"/>
        <v/>
      </c>
      <c r="T2151" s="225" t="str">
        <f ca="1">IF(B2151="","",IF(ISERROR(MATCH($J2151,SorP!$B$1:$B$6230,0)),"",INDIRECT("'SorP'!$A$"&amp;MATCH($J2151,SorP!$B$1:$B$6230,0))))</f>
        <v/>
      </c>
      <c r="U2151" s="241"/>
      <c r="V2151" s="275" t="e">
        <f>IF(C2151="",NA(),MATCH($B2151&amp;$C2151,'Smelter Look-up'!$J:$J,0))</f>
        <v>#N/A</v>
      </c>
      <c r="W2151" s="276"/>
      <c r="X2151" s="276">
        <f t="shared" ca="1" si="154"/>
        <v>0</v>
      </c>
      <c r="Y2151" s="276"/>
      <c r="Z2151" s="276"/>
      <c r="AB2151" s="278" t="str">
        <f t="shared" si="15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153"/>
        <v/>
      </c>
      <c r="T2152" s="225" t="str">
        <f ca="1">IF(B2152="","",IF(ISERROR(MATCH($J2152,SorP!$B$1:$B$6230,0)),"",INDIRECT("'SorP'!$A$"&amp;MATCH($J2152,SorP!$B$1:$B$6230,0))))</f>
        <v/>
      </c>
      <c r="U2152" s="241"/>
      <c r="V2152" s="275" t="e">
        <f>IF(C2152="",NA(),MATCH($B2152&amp;$C2152,'Smelter Look-up'!$J:$J,0))</f>
        <v>#N/A</v>
      </c>
      <c r="W2152" s="276"/>
      <c r="X2152" s="276">
        <f t="shared" ca="1" si="154"/>
        <v>0</v>
      </c>
      <c r="Y2152" s="276"/>
      <c r="Z2152" s="276"/>
      <c r="AB2152" s="278" t="str">
        <f t="shared" si="15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153"/>
        <v/>
      </c>
      <c r="T2153" s="225" t="str">
        <f ca="1">IF(B2153="","",IF(ISERROR(MATCH($J2153,SorP!$B$1:$B$6230,0)),"",INDIRECT("'SorP'!$A$"&amp;MATCH($J2153,SorP!$B$1:$B$6230,0))))</f>
        <v/>
      </c>
      <c r="U2153" s="241"/>
      <c r="V2153" s="275" t="e">
        <f>IF(C2153="",NA(),MATCH($B2153&amp;$C2153,'Smelter Look-up'!$J:$J,0))</f>
        <v>#N/A</v>
      </c>
      <c r="W2153" s="276"/>
      <c r="X2153" s="276">
        <f t="shared" ca="1" si="154"/>
        <v>0</v>
      </c>
      <c r="Y2153" s="276"/>
      <c r="Z2153" s="276"/>
      <c r="AB2153" s="278" t="str">
        <f t="shared" si="15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153"/>
        <v/>
      </c>
      <c r="T2154" s="225" t="str">
        <f ca="1">IF(B2154="","",IF(ISERROR(MATCH($J2154,SorP!$B$1:$B$6230,0)),"",INDIRECT("'SorP'!$A$"&amp;MATCH($J2154,SorP!$B$1:$B$6230,0))))</f>
        <v/>
      </c>
      <c r="U2154" s="241"/>
      <c r="V2154" s="275" t="e">
        <f>IF(C2154="",NA(),MATCH($B2154&amp;$C2154,'Smelter Look-up'!$J:$J,0))</f>
        <v>#N/A</v>
      </c>
      <c r="W2154" s="276"/>
      <c r="X2154" s="276">
        <f t="shared" ca="1" si="154"/>
        <v>0</v>
      </c>
      <c r="Y2154" s="276"/>
      <c r="Z2154" s="276"/>
      <c r="AB2154" s="278" t="str">
        <f t="shared" si="15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153"/>
        <v/>
      </c>
      <c r="T2155" s="225" t="str">
        <f ca="1">IF(B2155="","",IF(ISERROR(MATCH($J2155,SorP!$B$1:$B$6230,0)),"",INDIRECT("'SorP'!$A$"&amp;MATCH($J2155,SorP!$B$1:$B$6230,0))))</f>
        <v/>
      </c>
      <c r="U2155" s="241"/>
      <c r="V2155" s="275" t="e">
        <f>IF(C2155="",NA(),MATCH($B2155&amp;$C2155,'Smelter Look-up'!$J:$J,0))</f>
        <v>#N/A</v>
      </c>
      <c r="W2155" s="276"/>
      <c r="X2155" s="276">
        <f t="shared" ca="1" si="154"/>
        <v>0</v>
      </c>
      <c r="Y2155" s="276"/>
      <c r="Z2155" s="276"/>
      <c r="AB2155" s="278" t="str">
        <f t="shared" si="15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153"/>
        <v/>
      </c>
      <c r="T2156" s="225" t="str">
        <f ca="1">IF(B2156="","",IF(ISERROR(MATCH($J2156,SorP!$B$1:$B$6230,0)),"",INDIRECT("'SorP'!$A$"&amp;MATCH($J2156,SorP!$B$1:$B$6230,0))))</f>
        <v/>
      </c>
      <c r="U2156" s="241"/>
      <c r="V2156" s="275" t="e">
        <f>IF(C2156="",NA(),MATCH($B2156&amp;$C2156,'Smelter Look-up'!$J:$J,0))</f>
        <v>#N/A</v>
      </c>
      <c r="W2156" s="276"/>
      <c r="X2156" s="276">
        <f t="shared" ca="1" si="154"/>
        <v>0</v>
      </c>
      <c r="Y2156" s="276"/>
      <c r="Z2156" s="276"/>
      <c r="AB2156" s="278" t="str">
        <f t="shared" si="15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153"/>
        <v/>
      </c>
      <c r="T2157" s="225" t="str">
        <f ca="1">IF(B2157="","",IF(ISERROR(MATCH($J2157,SorP!$B$1:$B$6230,0)),"",INDIRECT("'SorP'!$A$"&amp;MATCH($J2157,SorP!$B$1:$B$6230,0))))</f>
        <v/>
      </c>
      <c r="U2157" s="241"/>
      <c r="V2157" s="275" t="e">
        <f>IF(C2157="",NA(),MATCH($B2157&amp;$C2157,'Smelter Look-up'!$J:$J,0))</f>
        <v>#N/A</v>
      </c>
      <c r="W2157" s="276"/>
      <c r="X2157" s="276">
        <f t="shared" ca="1" si="154"/>
        <v>0</v>
      </c>
      <c r="Y2157" s="276"/>
      <c r="Z2157" s="276"/>
      <c r="AB2157" s="278" t="str">
        <f t="shared" si="15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153"/>
        <v/>
      </c>
      <c r="T2158" s="225" t="str">
        <f ca="1">IF(B2158="","",IF(ISERROR(MATCH($J2158,SorP!$B$1:$B$6230,0)),"",INDIRECT("'SorP'!$A$"&amp;MATCH($J2158,SorP!$B$1:$B$6230,0))))</f>
        <v/>
      </c>
      <c r="U2158" s="241"/>
      <c r="V2158" s="275" t="e">
        <f>IF(C2158="",NA(),MATCH($B2158&amp;$C2158,'Smelter Look-up'!$J:$J,0))</f>
        <v>#N/A</v>
      </c>
      <c r="W2158" s="276"/>
      <c r="X2158" s="276">
        <f t="shared" ca="1" si="154"/>
        <v>0</v>
      </c>
      <c r="Y2158" s="276"/>
      <c r="Z2158" s="276"/>
      <c r="AB2158" s="278" t="str">
        <f t="shared" si="15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153"/>
        <v/>
      </c>
      <c r="T2159" s="225" t="str">
        <f ca="1">IF(B2159="","",IF(ISERROR(MATCH($J2159,SorP!$B$1:$B$6230,0)),"",INDIRECT("'SorP'!$A$"&amp;MATCH($J2159,SorP!$B$1:$B$6230,0))))</f>
        <v/>
      </c>
      <c r="U2159" s="241"/>
      <c r="V2159" s="275" t="e">
        <f>IF(C2159="",NA(),MATCH($B2159&amp;$C2159,'Smelter Look-up'!$J:$J,0))</f>
        <v>#N/A</v>
      </c>
      <c r="W2159" s="276"/>
      <c r="X2159" s="276">
        <f t="shared" ca="1" si="154"/>
        <v>0</v>
      </c>
      <c r="Y2159" s="276"/>
      <c r="Z2159" s="276"/>
      <c r="AB2159" s="278" t="str">
        <f t="shared" si="15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153"/>
        <v/>
      </c>
      <c r="T2160" s="225" t="str">
        <f ca="1">IF(B2160="","",IF(ISERROR(MATCH($J2160,SorP!$B$1:$B$6230,0)),"",INDIRECT("'SorP'!$A$"&amp;MATCH($J2160,SorP!$B$1:$B$6230,0))))</f>
        <v/>
      </c>
      <c r="U2160" s="241"/>
      <c r="V2160" s="275" t="e">
        <f>IF(C2160="",NA(),MATCH($B2160&amp;$C2160,'Smelter Look-up'!$J:$J,0))</f>
        <v>#N/A</v>
      </c>
      <c r="W2160" s="276"/>
      <c r="X2160" s="276">
        <f t="shared" ca="1" si="154"/>
        <v>0</v>
      </c>
      <c r="Y2160" s="276"/>
      <c r="Z2160" s="276"/>
      <c r="AB2160" s="278" t="str">
        <f t="shared" si="15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153"/>
        <v/>
      </c>
      <c r="T2161" s="225" t="str">
        <f ca="1">IF(B2161="","",IF(ISERROR(MATCH($J2161,SorP!$B$1:$B$6230,0)),"",INDIRECT("'SorP'!$A$"&amp;MATCH($J2161,SorP!$B$1:$B$6230,0))))</f>
        <v/>
      </c>
      <c r="U2161" s="241"/>
      <c r="V2161" s="275" t="e">
        <f>IF(C2161="",NA(),MATCH($B2161&amp;$C2161,'Smelter Look-up'!$J:$J,0))</f>
        <v>#N/A</v>
      </c>
      <c r="W2161" s="276"/>
      <c r="X2161" s="276">
        <f t="shared" ca="1" si="154"/>
        <v>0</v>
      </c>
      <c r="Y2161" s="276"/>
      <c r="Z2161" s="276"/>
      <c r="AB2161" s="278" t="str">
        <f t="shared" si="15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153"/>
        <v/>
      </c>
      <c r="T2162" s="225" t="str">
        <f ca="1">IF(B2162="","",IF(ISERROR(MATCH($J2162,SorP!$B$1:$B$6230,0)),"",INDIRECT("'SorP'!$A$"&amp;MATCH($J2162,SorP!$B$1:$B$6230,0))))</f>
        <v/>
      </c>
      <c r="U2162" s="241"/>
      <c r="V2162" s="275" t="e">
        <f>IF(C2162="",NA(),MATCH($B2162&amp;$C2162,'Smelter Look-up'!$J:$J,0))</f>
        <v>#N/A</v>
      </c>
      <c r="W2162" s="276"/>
      <c r="X2162" s="276">
        <f t="shared" ca="1" si="154"/>
        <v>0</v>
      </c>
      <c r="Y2162" s="276"/>
      <c r="Z2162" s="276"/>
      <c r="AB2162" s="278" t="str">
        <f t="shared" si="15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153"/>
        <v/>
      </c>
      <c r="T2163" s="225" t="str">
        <f ca="1">IF(B2163="","",IF(ISERROR(MATCH($J2163,SorP!$B$1:$B$6230,0)),"",INDIRECT("'SorP'!$A$"&amp;MATCH($J2163,SorP!$B$1:$B$6230,0))))</f>
        <v/>
      </c>
      <c r="U2163" s="241"/>
      <c r="V2163" s="275" t="e">
        <f>IF(C2163="",NA(),MATCH($B2163&amp;$C2163,'Smelter Look-up'!$J:$J,0))</f>
        <v>#N/A</v>
      </c>
      <c r="W2163" s="276"/>
      <c r="X2163" s="276">
        <f t="shared" ca="1" si="154"/>
        <v>0</v>
      </c>
      <c r="Y2163" s="276"/>
      <c r="Z2163" s="276"/>
      <c r="AB2163" s="278" t="str">
        <f t="shared" si="15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153"/>
        <v/>
      </c>
      <c r="T2164" s="225" t="str">
        <f ca="1">IF(B2164="","",IF(ISERROR(MATCH($J2164,SorP!$B$1:$B$6230,0)),"",INDIRECT("'SorP'!$A$"&amp;MATCH($J2164,SorP!$B$1:$B$6230,0))))</f>
        <v/>
      </c>
      <c r="U2164" s="241"/>
      <c r="V2164" s="275" t="e">
        <f>IF(C2164="",NA(),MATCH($B2164&amp;$C2164,'Smelter Look-up'!$J:$J,0))</f>
        <v>#N/A</v>
      </c>
      <c r="W2164" s="276"/>
      <c r="X2164" s="276">
        <f t="shared" ca="1" si="154"/>
        <v>0</v>
      </c>
      <c r="Y2164" s="276"/>
      <c r="Z2164" s="276"/>
      <c r="AB2164" s="278" t="str">
        <f t="shared" si="15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153"/>
        <v/>
      </c>
      <c r="T2165" s="225" t="str">
        <f ca="1">IF(B2165="","",IF(ISERROR(MATCH($J2165,SorP!$B$1:$B$6230,0)),"",INDIRECT("'SorP'!$A$"&amp;MATCH($J2165,SorP!$B$1:$B$6230,0))))</f>
        <v/>
      </c>
      <c r="U2165" s="241"/>
      <c r="V2165" s="275" t="e">
        <f>IF(C2165="",NA(),MATCH($B2165&amp;$C2165,'Smelter Look-up'!$J:$J,0))</f>
        <v>#N/A</v>
      </c>
      <c r="W2165" s="276"/>
      <c r="X2165" s="276">
        <f t="shared" ca="1" si="154"/>
        <v>0</v>
      </c>
      <c r="Y2165" s="276"/>
      <c r="Z2165" s="276"/>
      <c r="AB2165" s="278" t="str">
        <f t="shared" si="15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153"/>
        <v/>
      </c>
      <c r="T2166" s="225" t="str">
        <f ca="1">IF(B2166="","",IF(ISERROR(MATCH($J2166,SorP!$B$1:$B$6230,0)),"",INDIRECT("'SorP'!$A$"&amp;MATCH($J2166,SorP!$B$1:$B$6230,0))))</f>
        <v/>
      </c>
      <c r="U2166" s="241"/>
      <c r="V2166" s="275" t="e">
        <f>IF(C2166="",NA(),MATCH($B2166&amp;$C2166,'Smelter Look-up'!$J:$J,0))</f>
        <v>#N/A</v>
      </c>
      <c r="W2166" s="276"/>
      <c r="X2166" s="276">
        <f t="shared" ca="1" si="154"/>
        <v>0</v>
      </c>
      <c r="Y2166" s="276"/>
      <c r="Z2166" s="276"/>
      <c r="AB2166" s="278" t="str">
        <f t="shared" si="15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153"/>
        <v/>
      </c>
      <c r="T2167" s="225" t="str">
        <f ca="1">IF(B2167="","",IF(ISERROR(MATCH($J2167,SorP!$B$1:$B$6230,0)),"",INDIRECT("'SorP'!$A$"&amp;MATCH($J2167,SorP!$B$1:$B$6230,0))))</f>
        <v/>
      </c>
      <c r="U2167" s="241"/>
      <c r="V2167" s="275" t="e">
        <f>IF(C2167="",NA(),MATCH($B2167&amp;$C2167,'Smelter Look-up'!$J:$J,0))</f>
        <v>#N/A</v>
      </c>
      <c r="W2167" s="276"/>
      <c r="X2167" s="276">
        <f t="shared" ca="1" si="154"/>
        <v>0</v>
      </c>
      <c r="Y2167" s="276"/>
      <c r="Z2167" s="276"/>
      <c r="AB2167" s="278" t="str">
        <f t="shared" si="15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153"/>
        <v/>
      </c>
      <c r="T2168" s="225" t="str">
        <f ca="1">IF(B2168="","",IF(ISERROR(MATCH($J2168,SorP!$B$1:$B$6230,0)),"",INDIRECT("'SorP'!$A$"&amp;MATCH($J2168,SorP!$B$1:$B$6230,0))))</f>
        <v/>
      </c>
      <c r="U2168" s="241"/>
      <c r="V2168" s="275" t="e">
        <f>IF(C2168="",NA(),MATCH($B2168&amp;$C2168,'Smelter Look-up'!$J:$J,0))</f>
        <v>#N/A</v>
      </c>
      <c r="W2168" s="276"/>
      <c r="X2168" s="276">
        <f t="shared" ca="1" si="154"/>
        <v>0</v>
      </c>
      <c r="Y2168" s="276"/>
      <c r="Z2168" s="276"/>
      <c r="AB2168" s="278" t="str">
        <f t="shared" si="15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153"/>
        <v/>
      </c>
      <c r="T2169" s="225" t="str">
        <f ca="1">IF(B2169="","",IF(ISERROR(MATCH($J2169,SorP!$B$1:$B$6230,0)),"",INDIRECT("'SorP'!$A$"&amp;MATCH($J2169,SorP!$B$1:$B$6230,0))))</f>
        <v/>
      </c>
      <c r="U2169" s="241"/>
      <c r="V2169" s="275" t="e">
        <f>IF(C2169="",NA(),MATCH($B2169&amp;$C2169,'Smelter Look-up'!$J:$J,0))</f>
        <v>#N/A</v>
      </c>
      <c r="W2169" s="276"/>
      <c r="X2169" s="276">
        <f t="shared" ca="1" si="154"/>
        <v>0</v>
      </c>
      <c r="Y2169" s="276"/>
      <c r="Z2169" s="276"/>
      <c r="AB2169" s="278" t="str">
        <f t="shared" si="15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153"/>
        <v/>
      </c>
      <c r="T2170" s="225" t="str">
        <f ca="1">IF(B2170="","",IF(ISERROR(MATCH($J2170,SorP!$B$1:$B$6230,0)),"",INDIRECT("'SorP'!$A$"&amp;MATCH($J2170,SorP!$B$1:$B$6230,0))))</f>
        <v/>
      </c>
      <c r="U2170" s="241"/>
      <c r="V2170" s="275" t="e">
        <f>IF(C2170="",NA(),MATCH($B2170&amp;$C2170,'Smelter Look-up'!$J:$J,0))</f>
        <v>#N/A</v>
      </c>
      <c r="W2170" s="276"/>
      <c r="X2170" s="276">
        <f t="shared" ca="1" si="154"/>
        <v>0</v>
      </c>
      <c r="Y2170" s="276"/>
      <c r="Z2170" s="276"/>
      <c r="AB2170" s="278" t="str">
        <f t="shared" si="15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15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157">IF(AND(C2171="Smelter not listed",OR(LEN(D2171)=0,LEN(E2171)=0)),1,0)</f>
        <v>0</v>
      </c>
      <c r="Y2171" s="276"/>
      <c r="Z2171" s="276"/>
      <c r="AB2171" s="278" t="str">
        <f t="shared" ref="AB2171" si="15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15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160">IF(AND(C2172="Smelter not listed",OR(LEN(D2172)=0,LEN(E2172)=0)),1,0)</f>
        <v>0</v>
      </c>
      <c r="Y2172" s="276"/>
      <c r="Z2172" s="276"/>
      <c r="AB2172" s="278" t="str">
        <f t="shared" ref="AB2172:AB2203" si="16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159"/>
        <v/>
      </c>
      <c r="T2173" s="225" t="str">
        <f ca="1">IF(B2173="","",IF(ISERROR(MATCH($J2173,SorP!$B$1:$B$6230,0)),"",INDIRECT("'SorP'!$A$"&amp;MATCH($J2173,SorP!$B$1:$B$6230,0))))</f>
        <v/>
      </c>
      <c r="U2173" s="241"/>
      <c r="V2173" s="275" t="e">
        <f>IF(C2173="",NA(),MATCH($B2173&amp;$C2173,'Smelter Look-up'!$J:$J,0))</f>
        <v>#N/A</v>
      </c>
      <c r="W2173" s="276"/>
      <c r="X2173" s="276">
        <f t="shared" ca="1" si="160"/>
        <v>0</v>
      </c>
      <c r="Y2173" s="276"/>
      <c r="Z2173" s="276"/>
      <c r="AB2173" s="278" t="str">
        <f t="shared" si="16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159"/>
        <v/>
      </c>
      <c r="T2174" s="225" t="str">
        <f ca="1">IF(B2174="","",IF(ISERROR(MATCH($J2174,SorP!$B$1:$B$6230,0)),"",INDIRECT("'SorP'!$A$"&amp;MATCH($J2174,SorP!$B$1:$B$6230,0))))</f>
        <v/>
      </c>
      <c r="U2174" s="241"/>
      <c r="V2174" s="275" t="e">
        <f>IF(C2174="",NA(),MATCH($B2174&amp;$C2174,'Smelter Look-up'!$J:$J,0))</f>
        <v>#N/A</v>
      </c>
      <c r="W2174" s="276"/>
      <c r="X2174" s="276">
        <f t="shared" ca="1" si="160"/>
        <v>0</v>
      </c>
      <c r="Y2174" s="276"/>
      <c r="Z2174" s="276"/>
      <c r="AB2174" s="278" t="str">
        <f t="shared" si="16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159"/>
        <v/>
      </c>
      <c r="T2175" s="225" t="str">
        <f ca="1">IF(B2175="","",IF(ISERROR(MATCH($J2175,SorP!$B$1:$B$6230,0)),"",INDIRECT("'SorP'!$A$"&amp;MATCH($J2175,SorP!$B$1:$B$6230,0))))</f>
        <v/>
      </c>
      <c r="U2175" s="241"/>
      <c r="V2175" s="275" t="e">
        <f>IF(C2175="",NA(),MATCH($B2175&amp;$C2175,'Smelter Look-up'!$J:$J,0))</f>
        <v>#N/A</v>
      </c>
      <c r="W2175" s="276"/>
      <c r="X2175" s="276">
        <f t="shared" ca="1" si="160"/>
        <v>0</v>
      </c>
      <c r="Y2175" s="276"/>
      <c r="Z2175" s="276"/>
      <c r="AB2175" s="278" t="str">
        <f t="shared" si="16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159"/>
        <v/>
      </c>
      <c r="T2176" s="225" t="str">
        <f ca="1">IF(B2176="","",IF(ISERROR(MATCH($J2176,SorP!$B$1:$B$6230,0)),"",INDIRECT("'SorP'!$A$"&amp;MATCH($J2176,SorP!$B$1:$B$6230,0))))</f>
        <v/>
      </c>
      <c r="U2176" s="241"/>
      <c r="V2176" s="275" t="e">
        <f>IF(C2176="",NA(),MATCH($B2176&amp;$C2176,'Smelter Look-up'!$J:$J,0))</f>
        <v>#N/A</v>
      </c>
      <c r="W2176" s="276"/>
      <c r="X2176" s="276">
        <f t="shared" ca="1" si="160"/>
        <v>0</v>
      </c>
      <c r="Y2176" s="276"/>
      <c r="Z2176" s="276"/>
      <c r="AB2176" s="278" t="str">
        <f t="shared" si="16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159"/>
        <v/>
      </c>
      <c r="T2177" s="225" t="str">
        <f ca="1">IF(B2177="","",IF(ISERROR(MATCH($J2177,SorP!$B$1:$B$6230,0)),"",INDIRECT("'SorP'!$A$"&amp;MATCH($J2177,SorP!$B$1:$B$6230,0))))</f>
        <v/>
      </c>
      <c r="U2177" s="241"/>
      <c r="V2177" s="275" t="e">
        <f>IF(C2177="",NA(),MATCH($B2177&amp;$C2177,'Smelter Look-up'!$J:$J,0))</f>
        <v>#N/A</v>
      </c>
      <c r="W2177" s="276"/>
      <c r="X2177" s="276">
        <f t="shared" ca="1" si="160"/>
        <v>0</v>
      </c>
      <c r="Y2177" s="276"/>
      <c r="Z2177" s="276"/>
      <c r="AB2177" s="278" t="str">
        <f t="shared" si="16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159"/>
        <v/>
      </c>
      <c r="T2178" s="225" t="str">
        <f ca="1">IF(B2178="","",IF(ISERROR(MATCH($J2178,SorP!$B$1:$B$6230,0)),"",INDIRECT("'SorP'!$A$"&amp;MATCH($J2178,SorP!$B$1:$B$6230,0))))</f>
        <v/>
      </c>
      <c r="U2178" s="241"/>
      <c r="V2178" s="275" t="e">
        <f>IF(C2178="",NA(),MATCH($B2178&amp;$C2178,'Smelter Look-up'!$J:$J,0))</f>
        <v>#N/A</v>
      </c>
      <c r="W2178" s="276"/>
      <c r="X2178" s="276">
        <f t="shared" ca="1" si="160"/>
        <v>0</v>
      </c>
      <c r="Y2178" s="276"/>
      <c r="Z2178" s="276"/>
      <c r="AB2178" s="278" t="str">
        <f t="shared" si="16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159"/>
        <v/>
      </c>
      <c r="T2179" s="225" t="str">
        <f ca="1">IF(B2179="","",IF(ISERROR(MATCH($J2179,SorP!$B$1:$B$6230,0)),"",INDIRECT("'SorP'!$A$"&amp;MATCH($J2179,SorP!$B$1:$B$6230,0))))</f>
        <v/>
      </c>
      <c r="U2179" s="241"/>
      <c r="V2179" s="275" t="e">
        <f>IF(C2179="",NA(),MATCH($B2179&amp;$C2179,'Smelter Look-up'!$J:$J,0))</f>
        <v>#N/A</v>
      </c>
      <c r="W2179" s="276"/>
      <c r="X2179" s="276">
        <f t="shared" ca="1" si="160"/>
        <v>0</v>
      </c>
      <c r="Y2179" s="276"/>
      <c r="Z2179" s="276"/>
      <c r="AB2179" s="278" t="str">
        <f t="shared" si="16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159"/>
        <v/>
      </c>
      <c r="T2180" s="225" t="str">
        <f ca="1">IF(B2180="","",IF(ISERROR(MATCH($J2180,SorP!$B$1:$B$6230,0)),"",INDIRECT("'SorP'!$A$"&amp;MATCH($J2180,SorP!$B$1:$B$6230,0))))</f>
        <v/>
      </c>
      <c r="U2180" s="241"/>
      <c r="V2180" s="275" t="e">
        <f>IF(C2180="",NA(),MATCH($B2180&amp;$C2180,'Smelter Look-up'!$J:$J,0))</f>
        <v>#N/A</v>
      </c>
      <c r="W2180" s="276"/>
      <c r="X2180" s="276">
        <f t="shared" ca="1" si="160"/>
        <v>0</v>
      </c>
      <c r="Y2180" s="276"/>
      <c r="Z2180" s="276"/>
      <c r="AB2180" s="278" t="str">
        <f t="shared" si="16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159"/>
        <v/>
      </c>
      <c r="T2181" s="225" t="str">
        <f ca="1">IF(B2181="","",IF(ISERROR(MATCH($J2181,SorP!$B$1:$B$6230,0)),"",INDIRECT("'SorP'!$A$"&amp;MATCH($J2181,SorP!$B$1:$B$6230,0))))</f>
        <v/>
      </c>
      <c r="U2181" s="241"/>
      <c r="V2181" s="275" t="e">
        <f>IF(C2181="",NA(),MATCH($B2181&amp;$C2181,'Smelter Look-up'!$J:$J,0))</f>
        <v>#N/A</v>
      </c>
      <c r="W2181" s="276"/>
      <c r="X2181" s="276">
        <f t="shared" ca="1" si="160"/>
        <v>0</v>
      </c>
      <c r="Y2181" s="276"/>
      <c r="Z2181" s="276"/>
      <c r="AB2181" s="278" t="str">
        <f t="shared" si="16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159"/>
        <v/>
      </c>
      <c r="T2182" s="225" t="str">
        <f ca="1">IF(B2182="","",IF(ISERROR(MATCH($J2182,SorP!$B$1:$B$6230,0)),"",INDIRECT("'SorP'!$A$"&amp;MATCH($J2182,SorP!$B$1:$B$6230,0))))</f>
        <v/>
      </c>
      <c r="U2182" s="241"/>
      <c r="V2182" s="275" t="e">
        <f>IF(C2182="",NA(),MATCH($B2182&amp;$C2182,'Smelter Look-up'!$J:$J,0))</f>
        <v>#N/A</v>
      </c>
      <c r="W2182" s="276"/>
      <c r="X2182" s="276">
        <f t="shared" ca="1" si="160"/>
        <v>0</v>
      </c>
      <c r="Y2182" s="276"/>
      <c r="Z2182" s="276"/>
      <c r="AB2182" s="278" t="str">
        <f t="shared" si="16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159"/>
        <v/>
      </c>
      <c r="T2183" s="225" t="str">
        <f ca="1">IF(B2183="","",IF(ISERROR(MATCH($J2183,SorP!$B$1:$B$6230,0)),"",INDIRECT("'SorP'!$A$"&amp;MATCH($J2183,SorP!$B$1:$B$6230,0))))</f>
        <v/>
      </c>
      <c r="U2183" s="241"/>
      <c r="V2183" s="275" t="e">
        <f>IF(C2183="",NA(),MATCH($B2183&amp;$C2183,'Smelter Look-up'!$J:$J,0))</f>
        <v>#N/A</v>
      </c>
      <c r="W2183" s="276"/>
      <c r="X2183" s="276">
        <f t="shared" ca="1" si="160"/>
        <v>0</v>
      </c>
      <c r="Y2183" s="276"/>
      <c r="Z2183" s="276"/>
      <c r="AB2183" s="278" t="str">
        <f t="shared" si="16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159"/>
        <v/>
      </c>
      <c r="T2184" s="225" t="str">
        <f ca="1">IF(B2184="","",IF(ISERROR(MATCH($J2184,SorP!$B$1:$B$6230,0)),"",INDIRECT("'SorP'!$A$"&amp;MATCH($J2184,SorP!$B$1:$B$6230,0))))</f>
        <v/>
      </c>
      <c r="U2184" s="241"/>
      <c r="V2184" s="275" t="e">
        <f>IF(C2184="",NA(),MATCH($B2184&amp;$C2184,'Smelter Look-up'!$J:$J,0))</f>
        <v>#N/A</v>
      </c>
      <c r="W2184" s="276"/>
      <c r="X2184" s="276">
        <f t="shared" ca="1" si="160"/>
        <v>0</v>
      </c>
      <c r="Y2184" s="276"/>
      <c r="Z2184" s="276"/>
      <c r="AB2184" s="278" t="str">
        <f t="shared" si="16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159"/>
        <v/>
      </c>
      <c r="T2185" s="225" t="str">
        <f ca="1">IF(B2185="","",IF(ISERROR(MATCH($J2185,SorP!$B$1:$B$6230,0)),"",INDIRECT("'SorP'!$A$"&amp;MATCH($J2185,SorP!$B$1:$B$6230,0))))</f>
        <v/>
      </c>
      <c r="U2185" s="241"/>
      <c r="V2185" s="275" t="e">
        <f>IF(C2185="",NA(),MATCH($B2185&amp;$C2185,'Smelter Look-up'!$J:$J,0))</f>
        <v>#N/A</v>
      </c>
      <c r="W2185" s="276"/>
      <c r="X2185" s="276">
        <f t="shared" ca="1" si="160"/>
        <v>0</v>
      </c>
      <c r="Y2185" s="276"/>
      <c r="Z2185" s="276"/>
      <c r="AB2185" s="278" t="str">
        <f t="shared" si="16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159"/>
        <v/>
      </c>
      <c r="T2186" s="225" t="str">
        <f ca="1">IF(B2186="","",IF(ISERROR(MATCH($J2186,SorP!$B$1:$B$6230,0)),"",INDIRECT("'SorP'!$A$"&amp;MATCH($J2186,SorP!$B$1:$B$6230,0))))</f>
        <v/>
      </c>
      <c r="U2186" s="241"/>
      <c r="V2186" s="275" t="e">
        <f>IF(C2186="",NA(),MATCH($B2186&amp;$C2186,'Smelter Look-up'!$J:$J,0))</f>
        <v>#N/A</v>
      </c>
      <c r="W2186" s="276"/>
      <c r="X2186" s="276">
        <f t="shared" ca="1" si="160"/>
        <v>0</v>
      </c>
      <c r="Y2186" s="276"/>
      <c r="Z2186" s="276"/>
      <c r="AB2186" s="278" t="str">
        <f t="shared" si="16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159"/>
        <v/>
      </c>
      <c r="T2187" s="225" t="str">
        <f ca="1">IF(B2187="","",IF(ISERROR(MATCH($J2187,SorP!$B$1:$B$6230,0)),"",INDIRECT("'SorP'!$A$"&amp;MATCH($J2187,SorP!$B$1:$B$6230,0))))</f>
        <v/>
      </c>
      <c r="U2187" s="241"/>
      <c r="V2187" s="275" t="e">
        <f>IF(C2187="",NA(),MATCH($B2187&amp;$C2187,'Smelter Look-up'!$J:$J,0))</f>
        <v>#N/A</v>
      </c>
      <c r="W2187" s="276"/>
      <c r="X2187" s="276">
        <f t="shared" ca="1" si="160"/>
        <v>0</v>
      </c>
      <c r="Y2187" s="276"/>
      <c r="Z2187" s="276"/>
      <c r="AB2187" s="278" t="str">
        <f t="shared" si="16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159"/>
        <v/>
      </c>
      <c r="T2188" s="225" t="str">
        <f ca="1">IF(B2188="","",IF(ISERROR(MATCH($J2188,SorP!$B$1:$B$6230,0)),"",INDIRECT("'SorP'!$A$"&amp;MATCH($J2188,SorP!$B$1:$B$6230,0))))</f>
        <v/>
      </c>
      <c r="U2188" s="241"/>
      <c r="V2188" s="275" t="e">
        <f>IF(C2188="",NA(),MATCH($B2188&amp;$C2188,'Smelter Look-up'!$J:$J,0))</f>
        <v>#N/A</v>
      </c>
      <c r="W2188" s="276"/>
      <c r="X2188" s="276">
        <f t="shared" ca="1" si="160"/>
        <v>0</v>
      </c>
      <c r="Y2188" s="276"/>
      <c r="Z2188" s="276"/>
      <c r="AB2188" s="278" t="str">
        <f t="shared" si="16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159"/>
        <v/>
      </c>
      <c r="T2189" s="225" t="str">
        <f ca="1">IF(B2189="","",IF(ISERROR(MATCH($J2189,SorP!$B$1:$B$6230,0)),"",INDIRECT("'SorP'!$A$"&amp;MATCH($J2189,SorP!$B$1:$B$6230,0))))</f>
        <v/>
      </c>
      <c r="U2189" s="241"/>
      <c r="V2189" s="275" t="e">
        <f>IF(C2189="",NA(),MATCH($B2189&amp;$C2189,'Smelter Look-up'!$J:$J,0))</f>
        <v>#N/A</v>
      </c>
      <c r="W2189" s="276"/>
      <c r="X2189" s="276">
        <f t="shared" ca="1" si="160"/>
        <v>0</v>
      </c>
      <c r="Y2189" s="276"/>
      <c r="Z2189" s="276"/>
      <c r="AB2189" s="278" t="str">
        <f t="shared" si="16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159"/>
        <v/>
      </c>
      <c r="T2190" s="225" t="str">
        <f ca="1">IF(B2190="","",IF(ISERROR(MATCH($J2190,SorP!$B$1:$B$6230,0)),"",INDIRECT("'SorP'!$A$"&amp;MATCH($J2190,SorP!$B$1:$B$6230,0))))</f>
        <v/>
      </c>
      <c r="U2190" s="241"/>
      <c r="V2190" s="275" t="e">
        <f>IF(C2190="",NA(),MATCH($B2190&amp;$C2190,'Smelter Look-up'!$J:$J,0))</f>
        <v>#N/A</v>
      </c>
      <c r="W2190" s="276"/>
      <c r="X2190" s="276">
        <f t="shared" ca="1" si="160"/>
        <v>0</v>
      </c>
      <c r="Y2190" s="276"/>
      <c r="Z2190" s="276"/>
      <c r="AB2190" s="278" t="str">
        <f t="shared" si="16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159"/>
        <v/>
      </c>
      <c r="T2191" s="225" t="str">
        <f ca="1">IF(B2191="","",IF(ISERROR(MATCH($J2191,SorP!$B$1:$B$6230,0)),"",INDIRECT("'SorP'!$A$"&amp;MATCH($J2191,SorP!$B$1:$B$6230,0))))</f>
        <v/>
      </c>
      <c r="U2191" s="241"/>
      <c r="V2191" s="275" t="e">
        <f>IF(C2191="",NA(),MATCH($B2191&amp;$C2191,'Smelter Look-up'!$J:$J,0))</f>
        <v>#N/A</v>
      </c>
      <c r="W2191" s="276"/>
      <c r="X2191" s="276">
        <f t="shared" ca="1" si="160"/>
        <v>0</v>
      </c>
      <c r="Y2191" s="276"/>
      <c r="Z2191" s="276"/>
      <c r="AB2191" s="278" t="str">
        <f t="shared" si="16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159"/>
        <v/>
      </c>
      <c r="T2192" s="225" t="str">
        <f ca="1">IF(B2192="","",IF(ISERROR(MATCH($J2192,SorP!$B$1:$B$6230,0)),"",INDIRECT("'SorP'!$A$"&amp;MATCH($J2192,SorP!$B$1:$B$6230,0))))</f>
        <v/>
      </c>
      <c r="U2192" s="241"/>
      <c r="V2192" s="275" t="e">
        <f>IF(C2192="",NA(),MATCH($B2192&amp;$C2192,'Smelter Look-up'!$J:$J,0))</f>
        <v>#N/A</v>
      </c>
      <c r="W2192" s="276"/>
      <c r="X2192" s="276">
        <f t="shared" ca="1" si="160"/>
        <v>0</v>
      </c>
      <c r="Y2192" s="276"/>
      <c r="Z2192" s="276"/>
      <c r="AB2192" s="278" t="str">
        <f t="shared" si="16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159"/>
        <v/>
      </c>
      <c r="T2193" s="225" t="str">
        <f ca="1">IF(B2193="","",IF(ISERROR(MATCH($J2193,SorP!$B$1:$B$6230,0)),"",INDIRECT("'SorP'!$A$"&amp;MATCH($J2193,SorP!$B$1:$B$6230,0))))</f>
        <v/>
      </c>
      <c r="U2193" s="241"/>
      <c r="V2193" s="275" t="e">
        <f>IF(C2193="",NA(),MATCH($B2193&amp;$C2193,'Smelter Look-up'!$J:$J,0))</f>
        <v>#N/A</v>
      </c>
      <c r="W2193" s="276"/>
      <c r="X2193" s="276">
        <f t="shared" ca="1" si="160"/>
        <v>0</v>
      </c>
      <c r="Y2193" s="276"/>
      <c r="Z2193" s="276"/>
      <c r="AB2193" s="278" t="str">
        <f t="shared" si="16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159"/>
        <v/>
      </c>
      <c r="T2194" s="225" t="str">
        <f ca="1">IF(B2194="","",IF(ISERROR(MATCH($J2194,SorP!$B$1:$B$6230,0)),"",INDIRECT("'SorP'!$A$"&amp;MATCH($J2194,SorP!$B$1:$B$6230,0))))</f>
        <v/>
      </c>
      <c r="U2194" s="241"/>
      <c r="V2194" s="275" t="e">
        <f>IF(C2194="",NA(),MATCH($B2194&amp;$C2194,'Smelter Look-up'!$J:$J,0))</f>
        <v>#N/A</v>
      </c>
      <c r="W2194" s="276"/>
      <c r="X2194" s="276">
        <f t="shared" ca="1" si="160"/>
        <v>0</v>
      </c>
      <c r="Y2194" s="276"/>
      <c r="Z2194" s="276"/>
      <c r="AB2194" s="278" t="str">
        <f t="shared" si="16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159"/>
        <v/>
      </c>
      <c r="T2195" s="225" t="str">
        <f ca="1">IF(B2195="","",IF(ISERROR(MATCH($J2195,SorP!$B$1:$B$6230,0)),"",INDIRECT("'SorP'!$A$"&amp;MATCH($J2195,SorP!$B$1:$B$6230,0))))</f>
        <v/>
      </c>
      <c r="U2195" s="241"/>
      <c r="V2195" s="275" t="e">
        <f>IF(C2195="",NA(),MATCH($B2195&amp;$C2195,'Smelter Look-up'!$J:$J,0))</f>
        <v>#N/A</v>
      </c>
      <c r="W2195" s="276"/>
      <c r="X2195" s="276">
        <f t="shared" ca="1" si="160"/>
        <v>0</v>
      </c>
      <c r="Y2195" s="276"/>
      <c r="Z2195" s="276"/>
      <c r="AB2195" s="278" t="str">
        <f t="shared" si="16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159"/>
        <v/>
      </c>
      <c r="T2196" s="225" t="str">
        <f ca="1">IF(B2196="","",IF(ISERROR(MATCH($J2196,SorP!$B$1:$B$6230,0)),"",INDIRECT("'SorP'!$A$"&amp;MATCH($J2196,SorP!$B$1:$B$6230,0))))</f>
        <v/>
      </c>
      <c r="U2196" s="241"/>
      <c r="V2196" s="275" t="e">
        <f>IF(C2196="",NA(),MATCH($B2196&amp;$C2196,'Smelter Look-up'!$J:$J,0))</f>
        <v>#N/A</v>
      </c>
      <c r="W2196" s="276"/>
      <c r="X2196" s="276">
        <f t="shared" ca="1" si="160"/>
        <v>0</v>
      </c>
      <c r="Y2196" s="276"/>
      <c r="Z2196" s="276"/>
      <c r="AB2196" s="278" t="str">
        <f t="shared" si="16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159"/>
        <v/>
      </c>
      <c r="T2197" s="225" t="str">
        <f ca="1">IF(B2197="","",IF(ISERROR(MATCH($J2197,SorP!$B$1:$B$6230,0)),"",INDIRECT("'SorP'!$A$"&amp;MATCH($J2197,SorP!$B$1:$B$6230,0))))</f>
        <v/>
      </c>
      <c r="U2197" s="241"/>
      <c r="V2197" s="275" t="e">
        <f>IF(C2197="",NA(),MATCH($B2197&amp;$C2197,'Smelter Look-up'!$J:$J,0))</f>
        <v>#N/A</v>
      </c>
      <c r="W2197" s="276"/>
      <c r="X2197" s="276">
        <f t="shared" ca="1" si="160"/>
        <v>0</v>
      </c>
      <c r="Y2197" s="276"/>
      <c r="Z2197" s="276"/>
      <c r="AB2197" s="278" t="str">
        <f t="shared" si="16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159"/>
        <v/>
      </c>
      <c r="T2198" s="225" t="str">
        <f ca="1">IF(B2198="","",IF(ISERROR(MATCH($J2198,SorP!$B$1:$B$6230,0)),"",INDIRECT("'SorP'!$A$"&amp;MATCH($J2198,SorP!$B$1:$B$6230,0))))</f>
        <v/>
      </c>
      <c r="U2198" s="241"/>
      <c r="V2198" s="275" t="e">
        <f>IF(C2198="",NA(),MATCH($B2198&amp;$C2198,'Smelter Look-up'!$J:$J,0))</f>
        <v>#N/A</v>
      </c>
      <c r="W2198" s="276"/>
      <c r="X2198" s="276">
        <f t="shared" ca="1" si="160"/>
        <v>0</v>
      </c>
      <c r="Y2198" s="276"/>
      <c r="Z2198" s="276"/>
      <c r="AB2198" s="278" t="str">
        <f t="shared" si="16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159"/>
        <v/>
      </c>
      <c r="T2199" s="225" t="str">
        <f ca="1">IF(B2199="","",IF(ISERROR(MATCH($J2199,SorP!$B$1:$B$6230,0)),"",INDIRECT("'SorP'!$A$"&amp;MATCH($J2199,SorP!$B$1:$B$6230,0))))</f>
        <v/>
      </c>
      <c r="U2199" s="241"/>
      <c r="V2199" s="275" t="e">
        <f>IF(C2199="",NA(),MATCH($B2199&amp;$C2199,'Smelter Look-up'!$J:$J,0))</f>
        <v>#N/A</v>
      </c>
      <c r="W2199" s="276"/>
      <c r="X2199" s="276">
        <f t="shared" ca="1" si="160"/>
        <v>0</v>
      </c>
      <c r="Y2199" s="276"/>
      <c r="Z2199" s="276"/>
      <c r="AB2199" s="278" t="str">
        <f t="shared" si="16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159"/>
        <v/>
      </c>
      <c r="T2200" s="225" t="str">
        <f ca="1">IF(B2200="","",IF(ISERROR(MATCH($J2200,SorP!$B$1:$B$6230,0)),"",INDIRECT("'SorP'!$A$"&amp;MATCH($J2200,SorP!$B$1:$B$6230,0))))</f>
        <v/>
      </c>
      <c r="U2200" s="241"/>
      <c r="V2200" s="275" t="e">
        <f>IF(C2200="",NA(),MATCH($B2200&amp;$C2200,'Smelter Look-up'!$J:$J,0))</f>
        <v>#N/A</v>
      </c>
      <c r="W2200" s="276"/>
      <c r="X2200" s="276">
        <f t="shared" ca="1" si="160"/>
        <v>0</v>
      </c>
      <c r="Y2200" s="276"/>
      <c r="Z2200" s="276"/>
      <c r="AB2200" s="278" t="str">
        <f t="shared" si="16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159"/>
        <v/>
      </c>
      <c r="T2201" s="225" t="str">
        <f ca="1">IF(B2201="","",IF(ISERROR(MATCH($J2201,SorP!$B$1:$B$6230,0)),"",INDIRECT("'SorP'!$A$"&amp;MATCH($J2201,SorP!$B$1:$B$6230,0))))</f>
        <v/>
      </c>
      <c r="U2201" s="241"/>
      <c r="V2201" s="275" t="e">
        <f>IF(C2201="",NA(),MATCH($B2201&amp;$C2201,'Smelter Look-up'!$J:$J,0))</f>
        <v>#N/A</v>
      </c>
      <c r="W2201" s="276"/>
      <c r="X2201" s="276">
        <f t="shared" ca="1" si="160"/>
        <v>0</v>
      </c>
      <c r="Y2201" s="276"/>
      <c r="Z2201" s="276"/>
      <c r="AB2201" s="278" t="str">
        <f t="shared" si="16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159"/>
        <v/>
      </c>
      <c r="T2202" s="225" t="str">
        <f ca="1">IF(B2202="","",IF(ISERROR(MATCH($J2202,SorP!$B$1:$B$6230,0)),"",INDIRECT("'SorP'!$A$"&amp;MATCH($J2202,SorP!$B$1:$B$6230,0))))</f>
        <v/>
      </c>
      <c r="U2202" s="241"/>
      <c r="V2202" s="275" t="e">
        <f>IF(C2202="",NA(),MATCH($B2202&amp;$C2202,'Smelter Look-up'!$J:$J,0))</f>
        <v>#N/A</v>
      </c>
      <c r="W2202" s="276"/>
      <c r="X2202" s="276">
        <f t="shared" ca="1" si="160"/>
        <v>0</v>
      </c>
      <c r="Y2202" s="276"/>
      <c r="Z2202" s="276"/>
      <c r="AB2202" s="278" t="str">
        <f t="shared" si="16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159"/>
        <v/>
      </c>
      <c r="T2203" s="225" t="str">
        <f ca="1">IF(B2203="","",IF(ISERROR(MATCH($J2203,SorP!$B$1:$B$6230,0)),"",INDIRECT("'SorP'!$A$"&amp;MATCH($J2203,SorP!$B$1:$B$6230,0))))</f>
        <v/>
      </c>
      <c r="U2203" s="241"/>
      <c r="V2203" s="275" t="e">
        <f>IF(C2203="",NA(),MATCH($B2203&amp;$C2203,'Smelter Look-up'!$J:$J,0))</f>
        <v>#N/A</v>
      </c>
      <c r="W2203" s="276"/>
      <c r="X2203" s="276">
        <f t="shared" ca="1" si="160"/>
        <v>0</v>
      </c>
      <c r="Y2203" s="276"/>
      <c r="Z2203" s="276"/>
      <c r="AB2203" s="278" t="str">
        <f t="shared" si="16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16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163">IF(AND(C2204="Smelter not listed",OR(LEN(D2204)=0,LEN(E2204)=0)),1,0)</f>
        <v>0</v>
      </c>
      <c r="Y2204" s="276"/>
      <c r="Z2204" s="276"/>
      <c r="AB2204" s="278" t="str">
        <f t="shared" ref="AB2204:AB2234" si="16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162"/>
        <v/>
      </c>
      <c r="T2205" s="225" t="str">
        <f ca="1">IF(B2205="","",IF(ISERROR(MATCH($J2205,SorP!$B$1:$B$6230,0)),"",INDIRECT("'SorP'!$A$"&amp;MATCH($J2205,SorP!$B$1:$B$6230,0))))</f>
        <v/>
      </c>
      <c r="U2205" s="241"/>
      <c r="V2205" s="275" t="e">
        <f>IF(C2205="",NA(),MATCH($B2205&amp;$C2205,'Smelter Look-up'!$J:$J,0))</f>
        <v>#N/A</v>
      </c>
      <c r="W2205" s="276"/>
      <c r="X2205" s="276">
        <f t="shared" ca="1" si="163"/>
        <v>0</v>
      </c>
      <c r="Y2205" s="276"/>
      <c r="Z2205" s="276"/>
      <c r="AB2205" s="278" t="str">
        <f t="shared" si="16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162"/>
        <v/>
      </c>
      <c r="T2206" s="225" t="str">
        <f ca="1">IF(B2206="","",IF(ISERROR(MATCH($J2206,SorP!$B$1:$B$6230,0)),"",INDIRECT("'SorP'!$A$"&amp;MATCH($J2206,SorP!$B$1:$B$6230,0))))</f>
        <v/>
      </c>
      <c r="U2206" s="241"/>
      <c r="V2206" s="275" t="e">
        <f>IF(C2206="",NA(),MATCH($B2206&amp;$C2206,'Smelter Look-up'!$J:$J,0))</f>
        <v>#N/A</v>
      </c>
      <c r="W2206" s="276"/>
      <c r="X2206" s="276">
        <f t="shared" ca="1" si="163"/>
        <v>0</v>
      </c>
      <c r="Y2206" s="276"/>
      <c r="Z2206" s="276"/>
      <c r="AB2206" s="278" t="str">
        <f t="shared" si="16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162"/>
        <v/>
      </c>
      <c r="T2207" s="225" t="str">
        <f ca="1">IF(B2207="","",IF(ISERROR(MATCH($J2207,SorP!$B$1:$B$6230,0)),"",INDIRECT("'SorP'!$A$"&amp;MATCH($J2207,SorP!$B$1:$B$6230,0))))</f>
        <v/>
      </c>
      <c r="U2207" s="241"/>
      <c r="V2207" s="275" t="e">
        <f>IF(C2207="",NA(),MATCH($B2207&amp;$C2207,'Smelter Look-up'!$J:$J,0))</f>
        <v>#N/A</v>
      </c>
      <c r="W2207" s="276"/>
      <c r="X2207" s="276">
        <f t="shared" ca="1" si="163"/>
        <v>0</v>
      </c>
      <c r="Y2207" s="276"/>
      <c r="Z2207" s="276"/>
      <c r="AB2207" s="278" t="str">
        <f t="shared" si="16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162"/>
        <v/>
      </c>
      <c r="T2208" s="225" t="str">
        <f ca="1">IF(B2208="","",IF(ISERROR(MATCH($J2208,SorP!$B$1:$B$6230,0)),"",INDIRECT("'SorP'!$A$"&amp;MATCH($J2208,SorP!$B$1:$B$6230,0))))</f>
        <v/>
      </c>
      <c r="U2208" s="241"/>
      <c r="V2208" s="275" t="e">
        <f>IF(C2208="",NA(),MATCH($B2208&amp;$C2208,'Smelter Look-up'!$J:$J,0))</f>
        <v>#N/A</v>
      </c>
      <c r="W2208" s="276"/>
      <c r="X2208" s="276">
        <f t="shared" ca="1" si="163"/>
        <v>0</v>
      </c>
      <c r="Y2208" s="276"/>
      <c r="Z2208" s="276"/>
      <c r="AB2208" s="278" t="str">
        <f t="shared" si="16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162"/>
        <v/>
      </c>
      <c r="T2209" s="225" t="str">
        <f ca="1">IF(B2209="","",IF(ISERROR(MATCH($J2209,SorP!$B$1:$B$6230,0)),"",INDIRECT("'SorP'!$A$"&amp;MATCH($J2209,SorP!$B$1:$B$6230,0))))</f>
        <v/>
      </c>
      <c r="U2209" s="241"/>
      <c r="V2209" s="275" t="e">
        <f>IF(C2209="",NA(),MATCH($B2209&amp;$C2209,'Smelter Look-up'!$J:$J,0))</f>
        <v>#N/A</v>
      </c>
      <c r="W2209" s="276"/>
      <c r="X2209" s="276">
        <f t="shared" ca="1" si="163"/>
        <v>0</v>
      </c>
      <c r="Y2209" s="276"/>
      <c r="Z2209" s="276"/>
      <c r="AB2209" s="278" t="str">
        <f t="shared" si="16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162"/>
        <v/>
      </c>
      <c r="T2210" s="225" t="str">
        <f ca="1">IF(B2210="","",IF(ISERROR(MATCH($J2210,SorP!$B$1:$B$6230,0)),"",INDIRECT("'SorP'!$A$"&amp;MATCH($J2210,SorP!$B$1:$B$6230,0))))</f>
        <v/>
      </c>
      <c r="U2210" s="241"/>
      <c r="V2210" s="275" t="e">
        <f>IF(C2210="",NA(),MATCH($B2210&amp;$C2210,'Smelter Look-up'!$J:$J,0))</f>
        <v>#N/A</v>
      </c>
      <c r="W2210" s="276"/>
      <c r="X2210" s="276">
        <f t="shared" ca="1" si="163"/>
        <v>0</v>
      </c>
      <c r="Y2210" s="276"/>
      <c r="Z2210" s="276"/>
      <c r="AB2210" s="278" t="str">
        <f t="shared" si="16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162"/>
        <v/>
      </c>
      <c r="T2211" s="225" t="str">
        <f ca="1">IF(B2211="","",IF(ISERROR(MATCH($J2211,SorP!$B$1:$B$6230,0)),"",INDIRECT("'SorP'!$A$"&amp;MATCH($J2211,SorP!$B$1:$B$6230,0))))</f>
        <v/>
      </c>
      <c r="U2211" s="241"/>
      <c r="V2211" s="275" t="e">
        <f>IF(C2211="",NA(),MATCH($B2211&amp;$C2211,'Smelter Look-up'!$J:$J,0))</f>
        <v>#N/A</v>
      </c>
      <c r="W2211" s="276"/>
      <c r="X2211" s="276">
        <f t="shared" ca="1" si="163"/>
        <v>0</v>
      </c>
      <c r="Y2211" s="276"/>
      <c r="Z2211" s="276"/>
      <c r="AB2211" s="278" t="str">
        <f t="shared" si="16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162"/>
        <v/>
      </c>
      <c r="T2212" s="225" t="str">
        <f ca="1">IF(B2212="","",IF(ISERROR(MATCH($J2212,SorP!$B$1:$B$6230,0)),"",INDIRECT("'SorP'!$A$"&amp;MATCH($J2212,SorP!$B$1:$B$6230,0))))</f>
        <v/>
      </c>
      <c r="U2212" s="241"/>
      <c r="V2212" s="275" t="e">
        <f>IF(C2212="",NA(),MATCH($B2212&amp;$C2212,'Smelter Look-up'!$J:$J,0))</f>
        <v>#N/A</v>
      </c>
      <c r="W2212" s="276"/>
      <c r="X2212" s="276">
        <f t="shared" ca="1" si="163"/>
        <v>0</v>
      </c>
      <c r="Y2212" s="276"/>
      <c r="Z2212" s="276"/>
      <c r="AB2212" s="278" t="str">
        <f t="shared" si="16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162"/>
        <v/>
      </c>
      <c r="T2213" s="225" t="str">
        <f ca="1">IF(B2213="","",IF(ISERROR(MATCH($J2213,SorP!$B$1:$B$6230,0)),"",INDIRECT("'SorP'!$A$"&amp;MATCH($J2213,SorP!$B$1:$B$6230,0))))</f>
        <v/>
      </c>
      <c r="U2213" s="241"/>
      <c r="V2213" s="275" t="e">
        <f>IF(C2213="",NA(),MATCH($B2213&amp;$C2213,'Smelter Look-up'!$J:$J,0))</f>
        <v>#N/A</v>
      </c>
      <c r="W2213" s="276"/>
      <c r="X2213" s="276">
        <f t="shared" ca="1" si="163"/>
        <v>0</v>
      </c>
      <c r="Y2213" s="276"/>
      <c r="Z2213" s="276"/>
      <c r="AB2213" s="278" t="str">
        <f t="shared" si="16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162"/>
        <v/>
      </c>
      <c r="T2214" s="225" t="str">
        <f ca="1">IF(B2214="","",IF(ISERROR(MATCH($J2214,SorP!$B$1:$B$6230,0)),"",INDIRECT("'SorP'!$A$"&amp;MATCH($J2214,SorP!$B$1:$B$6230,0))))</f>
        <v/>
      </c>
      <c r="U2214" s="241"/>
      <c r="V2214" s="275" t="e">
        <f>IF(C2214="",NA(),MATCH($B2214&amp;$C2214,'Smelter Look-up'!$J:$J,0))</f>
        <v>#N/A</v>
      </c>
      <c r="W2214" s="276"/>
      <c r="X2214" s="276">
        <f t="shared" ca="1" si="163"/>
        <v>0</v>
      </c>
      <c r="Y2214" s="276"/>
      <c r="Z2214" s="276"/>
      <c r="AB2214" s="278" t="str">
        <f t="shared" si="16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162"/>
        <v/>
      </c>
      <c r="T2215" s="225" t="str">
        <f ca="1">IF(B2215="","",IF(ISERROR(MATCH($J2215,SorP!$B$1:$B$6230,0)),"",INDIRECT("'SorP'!$A$"&amp;MATCH($J2215,SorP!$B$1:$B$6230,0))))</f>
        <v/>
      </c>
      <c r="U2215" s="241"/>
      <c r="V2215" s="275" t="e">
        <f>IF(C2215="",NA(),MATCH($B2215&amp;$C2215,'Smelter Look-up'!$J:$J,0))</f>
        <v>#N/A</v>
      </c>
      <c r="W2215" s="276"/>
      <c r="X2215" s="276">
        <f t="shared" ca="1" si="163"/>
        <v>0</v>
      </c>
      <c r="Y2215" s="276"/>
      <c r="Z2215" s="276"/>
      <c r="AB2215" s="278" t="str">
        <f t="shared" si="16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162"/>
        <v/>
      </c>
      <c r="T2216" s="225" t="str">
        <f ca="1">IF(B2216="","",IF(ISERROR(MATCH($J2216,SorP!$B$1:$B$6230,0)),"",INDIRECT("'SorP'!$A$"&amp;MATCH($J2216,SorP!$B$1:$B$6230,0))))</f>
        <v/>
      </c>
      <c r="U2216" s="241"/>
      <c r="V2216" s="275" t="e">
        <f>IF(C2216="",NA(),MATCH($B2216&amp;$C2216,'Smelter Look-up'!$J:$J,0))</f>
        <v>#N/A</v>
      </c>
      <c r="W2216" s="276"/>
      <c r="X2216" s="276">
        <f t="shared" ca="1" si="163"/>
        <v>0</v>
      </c>
      <c r="Y2216" s="276"/>
      <c r="Z2216" s="276"/>
      <c r="AB2216" s="278" t="str">
        <f t="shared" si="16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162"/>
        <v/>
      </c>
      <c r="T2217" s="225" t="str">
        <f ca="1">IF(B2217="","",IF(ISERROR(MATCH($J2217,SorP!$B$1:$B$6230,0)),"",INDIRECT("'SorP'!$A$"&amp;MATCH($J2217,SorP!$B$1:$B$6230,0))))</f>
        <v/>
      </c>
      <c r="U2217" s="241"/>
      <c r="V2217" s="275" t="e">
        <f>IF(C2217="",NA(),MATCH($B2217&amp;$C2217,'Smelter Look-up'!$J:$J,0))</f>
        <v>#N/A</v>
      </c>
      <c r="W2217" s="276"/>
      <c r="X2217" s="276">
        <f t="shared" ca="1" si="163"/>
        <v>0</v>
      </c>
      <c r="Y2217" s="276"/>
      <c r="Z2217" s="276"/>
      <c r="AB2217" s="278" t="str">
        <f t="shared" si="16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162"/>
        <v/>
      </c>
      <c r="T2218" s="225" t="str">
        <f ca="1">IF(B2218="","",IF(ISERROR(MATCH($J2218,SorP!$B$1:$B$6230,0)),"",INDIRECT("'SorP'!$A$"&amp;MATCH($J2218,SorP!$B$1:$B$6230,0))))</f>
        <v/>
      </c>
      <c r="U2218" s="241"/>
      <c r="V2218" s="275" t="e">
        <f>IF(C2218="",NA(),MATCH($B2218&amp;$C2218,'Smelter Look-up'!$J:$J,0))</f>
        <v>#N/A</v>
      </c>
      <c r="W2218" s="276"/>
      <c r="X2218" s="276">
        <f t="shared" ca="1" si="163"/>
        <v>0</v>
      </c>
      <c r="Y2218" s="276"/>
      <c r="Z2218" s="276"/>
      <c r="AB2218" s="278" t="str">
        <f t="shared" si="16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162"/>
        <v/>
      </c>
      <c r="T2219" s="225" t="str">
        <f ca="1">IF(B2219="","",IF(ISERROR(MATCH($J2219,SorP!$B$1:$B$6230,0)),"",INDIRECT("'SorP'!$A$"&amp;MATCH($J2219,SorP!$B$1:$B$6230,0))))</f>
        <v/>
      </c>
      <c r="U2219" s="241"/>
      <c r="V2219" s="275" t="e">
        <f>IF(C2219="",NA(),MATCH($B2219&amp;$C2219,'Smelter Look-up'!$J:$J,0))</f>
        <v>#N/A</v>
      </c>
      <c r="W2219" s="276"/>
      <c r="X2219" s="276">
        <f t="shared" ca="1" si="163"/>
        <v>0</v>
      </c>
      <c r="Y2219" s="276"/>
      <c r="Z2219" s="276"/>
      <c r="AB2219" s="278" t="str">
        <f t="shared" si="16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162"/>
        <v/>
      </c>
      <c r="T2220" s="225" t="str">
        <f ca="1">IF(B2220="","",IF(ISERROR(MATCH($J2220,SorP!$B$1:$B$6230,0)),"",INDIRECT("'SorP'!$A$"&amp;MATCH($J2220,SorP!$B$1:$B$6230,0))))</f>
        <v/>
      </c>
      <c r="U2220" s="241"/>
      <c r="V2220" s="275" t="e">
        <f>IF(C2220="",NA(),MATCH($B2220&amp;$C2220,'Smelter Look-up'!$J:$J,0))</f>
        <v>#N/A</v>
      </c>
      <c r="W2220" s="276"/>
      <c r="X2220" s="276">
        <f t="shared" ca="1" si="163"/>
        <v>0</v>
      </c>
      <c r="Y2220" s="276"/>
      <c r="Z2220" s="276"/>
      <c r="AB2220" s="278" t="str">
        <f t="shared" si="16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162"/>
        <v/>
      </c>
      <c r="T2221" s="225" t="str">
        <f ca="1">IF(B2221="","",IF(ISERROR(MATCH($J2221,SorP!$B$1:$B$6230,0)),"",INDIRECT("'SorP'!$A$"&amp;MATCH($J2221,SorP!$B$1:$B$6230,0))))</f>
        <v/>
      </c>
      <c r="U2221" s="241"/>
      <c r="V2221" s="275" t="e">
        <f>IF(C2221="",NA(),MATCH($B2221&amp;$C2221,'Smelter Look-up'!$J:$J,0))</f>
        <v>#N/A</v>
      </c>
      <c r="W2221" s="276"/>
      <c r="X2221" s="276">
        <f t="shared" ca="1" si="163"/>
        <v>0</v>
      </c>
      <c r="Y2221" s="276"/>
      <c r="Z2221" s="276"/>
      <c r="AB2221" s="278" t="str">
        <f t="shared" si="16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162"/>
        <v/>
      </c>
      <c r="T2222" s="225" t="str">
        <f ca="1">IF(B2222="","",IF(ISERROR(MATCH($J2222,SorP!$B$1:$B$6230,0)),"",INDIRECT("'SorP'!$A$"&amp;MATCH($J2222,SorP!$B$1:$B$6230,0))))</f>
        <v/>
      </c>
      <c r="U2222" s="241"/>
      <c r="V2222" s="275" t="e">
        <f>IF(C2222="",NA(),MATCH($B2222&amp;$C2222,'Smelter Look-up'!$J:$J,0))</f>
        <v>#N/A</v>
      </c>
      <c r="W2222" s="276"/>
      <c r="X2222" s="276">
        <f t="shared" ca="1" si="163"/>
        <v>0</v>
      </c>
      <c r="Y2222" s="276"/>
      <c r="Z2222" s="276"/>
      <c r="AB2222" s="278" t="str">
        <f t="shared" si="16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162"/>
        <v/>
      </c>
      <c r="T2223" s="225" t="str">
        <f ca="1">IF(B2223="","",IF(ISERROR(MATCH($J2223,SorP!$B$1:$B$6230,0)),"",INDIRECT("'SorP'!$A$"&amp;MATCH($J2223,SorP!$B$1:$B$6230,0))))</f>
        <v/>
      </c>
      <c r="U2223" s="241"/>
      <c r="V2223" s="275" t="e">
        <f>IF(C2223="",NA(),MATCH($B2223&amp;$C2223,'Smelter Look-up'!$J:$J,0))</f>
        <v>#N/A</v>
      </c>
      <c r="W2223" s="276"/>
      <c r="X2223" s="276">
        <f t="shared" ca="1" si="163"/>
        <v>0</v>
      </c>
      <c r="Y2223" s="276"/>
      <c r="Z2223" s="276"/>
      <c r="AB2223" s="278" t="str">
        <f t="shared" si="16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162"/>
        <v/>
      </c>
      <c r="T2224" s="225" t="str">
        <f ca="1">IF(B2224="","",IF(ISERROR(MATCH($J2224,SorP!$B$1:$B$6230,0)),"",INDIRECT("'SorP'!$A$"&amp;MATCH($J2224,SorP!$B$1:$B$6230,0))))</f>
        <v/>
      </c>
      <c r="U2224" s="241"/>
      <c r="V2224" s="275" t="e">
        <f>IF(C2224="",NA(),MATCH($B2224&amp;$C2224,'Smelter Look-up'!$J:$J,0))</f>
        <v>#N/A</v>
      </c>
      <c r="W2224" s="276"/>
      <c r="X2224" s="276">
        <f t="shared" ca="1" si="163"/>
        <v>0</v>
      </c>
      <c r="Y2224" s="276"/>
      <c r="Z2224" s="276"/>
      <c r="AB2224" s="278" t="str">
        <f t="shared" si="16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162"/>
        <v/>
      </c>
      <c r="T2225" s="225" t="str">
        <f ca="1">IF(B2225="","",IF(ISERROR(MATCH($J2225,SorP!$B$1:$B$6230,0)),"",INDIRECT("'SorP'!$A$"&amp;MATCH($J2225,SorP!$B$1:$B$6230,0))))</f>
        <v/>
      </c>
      <c r="U2225" s="241"/>
      <c r="V2225" s="275" t="e">
        <f>IF(C2225="",NA(),MATCH($B2225&amp;$C2225,'Smelter Look-up'!$J:$J,0))</f>
        <v>#N/A</v>
      </c>
      <c r="W2225" s="276"/>
      <c r="X2225" s="276">
        <f t="shared" ca="1" si="163"/>
        <v>0</v>
      </c>
      <c r="Y2225" s="276"/>
      <c r="Z2225" s="276"/>
      <c r="AB2225" s="278" t="str">
        <f t="shared" si="16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162"/>
        <v/>
      </c>
      <c r="T2226" s="225" t="str">
        <f ca="1">IF(B2226="","",IF(ISERROR(MATCH($J2226,SorP!$B$1:$B$6230,0)),"",INDIRECT("'SorP'!$A$"&amp;MATCH($J2226,SorP!$B$1:$B$6230,0))))</f>
        <v/>
      </c>
      <c r="U2226" s="241"/>
      <c r="V2226" s="275" t="e">
        <f>IF(C2226="",NA(),MATCH($B2226&amp;$C2226,'Smelter Look-up'!$J:$J,0))</f>
        <v>#N/A</v>
      </c>
      <c r="W2226" s="276"/>
      <c r="X2226" s="276">
        <f t="shared" ca="1" si="163"/>
        <v>0</v>
      </c>
      <c r="Y2226" s="276"/>
      <c r="Z2226" s="276"/>
      <c r="AB2226" s="278" t="str">
        <f t="shared" si="16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162"/>
        <v/>
      </c>
      <c r="T2227" s="225" t="str">
        <f ca="1">IF(B2227="","",IF(ISERROR(MATCH($J2227,SorP!$B$1:$B$6230,0)),"",INDIRECT("'SorP'!$A$"&amp;MATCH($J2227,SorP!$B$1:$B$6230,0))))</f>
        <v/>
      </c>
      <c r="U2227" s="241"/>
      <c r="V2227" s="275" t="e">
        <f>IF(C2227="",NA(),MATCH($B2227&amp;$C2227,'Smelter Look-up'!$J:$J,0))</f>
        <v>#N/A</v>
      </c>
      <c r="W2227" s="276"/>
      <c r="X2227" s="276">
        <f t="shared" ca="1" si="163"/>
        <v>0</v>
      </c>
      <c r="Y2227" s="276"/>
      <c r="Z2227" s="276"/>
      <c r="AB2227" s="278" t="str">
        <f t="shared" si="16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162"/>
        <v/>
      </c>
      <c r="T2228" s="225" t="str">
        <f ca="1">IF(B2228="","",IF(ISERROR(MATCH($J2228,SorP!$B$1:$B$6230,0)),"",INDIRECT("'SorP'!$A$"&amp;MATCH($J2228,SorP!$B$1:$B$6230,0))))</f>
        <v/>
      </c>
      <c r="U2228" s="241"/>
      <c r="V2228" s="275" t="e">
        <f>IF(C2228="",NA(),MATCH($B2228&amp;$C2228,'Smelter Look-up'!$J:$J,0))</f>
        <v>#N/A</v>
      </c>
      <c r="W2228" s="276"/>
      <c r="X2228" s="276">
        <f t="shared" ca="1" si="163"/>
        <v>0</v>
      </c>
      <c r="Y2228" s="276"/>
      <c r="Z2228" s="276"/>
      <c r="AB2228" s="278" t="str">
        <f t="shared" si="16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162"/>
        <v/>
      </c>
      <c r="T2229" s="225" t="str">
        <f ca="1">IF(B2229="","",IF(ISERROR(MATCH($J2229,SorP!$B$1:$B$6230,0)),"",INDIRECT("'SorP'!$A$"&amp;MATCH($J2229,SorP!$B$1:$B$6230,0))))</f>
        <v/>
      </c>
      <c r="U2229" s="241"/>
      <c r="V2229" s="275" t="e">
        <f>IF(C2229="",NA(),MATCH($B2229&amp;$C2229,'Smelter Look-up'!$J:$J,0))</f>
        <v>#N/A</v>
      </c>
      <c r="W2229" s="276"/>
      <c r="X2229" s="276">
        <f t="shared" ca="1" si="163"/>
        <v>0</v>
      </c>
      <c r="Y2229" s="276"/>
      <c r="Z2229" s="276"/>
      <c r="AB2229" s="278" t="str">
        <f t="shared" si="16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162"/>
        <v/>
      </c>
      <c r="T2230" s="225" t="str">
        <f ca="1">IF(B2230="","",IF(ISERROR(MATCH($J2230,SorP!$B$1:$B$6230,0)),"",INDIRECT("'SorP'!$A$"&amp;MATCH($J2230,SorP!$B$1:$B$6230,0))))</f>
        <v/>
      </c>
      <c r="U2230" s="241"/>
      <c r="V2230" s="275" t="e">
        <f>IF(C2230="",NA(),MATCH($B2230&amp;$C2230,'Smelter Look-up'!$J:$J,0))</f>
        <v>#N/A</v>
      </c>
      <c r="W2230" s="276"/>
      <c r="X2230" s="276">
        <f t="shared" ca="1" si="163"/>
        <v>0</v>
      </c>
      <c r="Y2230" s="276"/>
      <c r="Z2230" s="276"/>
      <c r="AB2230" s="278" t="str">
        <f t="shared" si="16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162"/>
        <v/>
      </c>
      <c r="T2231" s="225" t="str">
        <f ca="1">IF(B2231="","",IF(ISERROR(MATCH($J2231,SorP!$B$1:$B$6230,0)),"",INDIRECT("'SorP'!$A$"&amp;MATCH($J2231,SorP!$B$1:$B$6230,0))))</f>
        <v/>
      </c>
      <c r="U2231" s="241"/>
      <c r="V2231" s="275" t="e">
        <f>IF(C2231="",NA(),MATCH($B2231&amp;$C2231,'Smelter Look-up'!$J:$J,0))</f>
        <v>#N/A</v>
      </c>
      <c r="W2231" s="276"/>
      <c r="X2231" s="276">
        <f t="shared" ca="1" si="163"/>
        <v>0</v>
      </c>
      <c r="Y2231" s="276"/>
      <c r="Z2231" s="276"/>
      <c r="AB2231" s="278" t="str">
        <f t="shared" si="16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162"/>
        <v/>
      </c>
      <c r="T2232" s="225" t="str">
        <f ca="1">IF(B2232="","",IF(ISERROR(MATCH($J2232,SorP!$B$1:$B$6230,0)),"",INDIRECT("'SorP'!$A$"&amp;MATCH($J2232,SorP!$B$1:$B$6230,0))))</f>
        <v/>
      </c>
      <c r="U2232" s="241"/>
      <c r="V2232" s="275" t="e">
        <f>IF(C2232="",NA(),MATCH($B2232&amp;$C2232,'Smelter Look-up'!$J:$J,0))</f>
        <v>#N/A</v>
      </c>
      <c r="W2232" s="276"/>
      <c r="X2232" s="276">
        <f t="shared" ca="1" si="163"/>
        <v>0</v>
      </c>
      <c r="Y2232" s="276"/>
      <c r="Z2232" s="276"/>
      <c r="AB2232" s="278" t="str">
        <f t="shared" si="16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162"/>
        <v/>
      </c>
      <c r="T2233" s="225" t="str">
        <f ca="1">IF(B2233="","",IF(ISERROR(MATCH($J2233,SorP!$B$1:$B$6230,0)),"",INDIRECT("'SorP'!$A$"&amp;MATCH($J2233,SorP!$B$1:$B$6230,0))))</f>
        <v/>
      </c>
      <c r="U2233" s="241"/>
      <c r="V2233" s="275" t="e">
        <f>IF(C2233="",NA(),MATCH($B2233&amp;$C2233,'Smelter Look-up'!$J:$J,0))</f>
        <v>#N/A</v>
      </c>
      <c r="W2233" s="276"/>
      <c r="X2233" s="276">
        <f t="shared" ca="1" si="163"/>
        <v>0</v>
      </c>
      <c r="Y2233" s="276"/>
      <c r="Z2233" s="276"/>
      <c r="AB2233" s="278" t="str">
        <f t="shared" si="16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162"/>
        <v/>
      </c>
      <c r="T2234" s="225" t="str">
        <f ca="1">IF(B2234="","",IF(ISERROR(MATCH($J2234,SorP!$B$1:$B$6230,0)),"",INDIRECT("'SorP'!$A$"&amp;MATCH($J2234,SorP!$B$1:$B$6230,0))))</f>
        <v/>
      </c>
      <c r="U2234" s="241"/>
      <c r="V2234" s="275" t="e">
        <f>IF(C2234="",NA(),MATCH($B2234&amp;$C2234,'Smelter Look-up'!$J:$J,0))</f>
        <v>#N/A</v>
      </c>
      <c r="W2234" s="276"/>
      <c r="X2234" s="276">
        <f t="shared" ca="1" si="163"/>
        <v>0</v>
      </c>
      <c r="Y2234" s="276"/>
      <c r="Z2234" s="276"/>
      <c r="AB2234" s="278" t="str">
        <f t="shared" si="16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16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166">IF(AND(C2235="Smelter not listed",OR(LEN(D2235)=0,LEN(E2235)=0)),1,0)</f>
        <v>0</v>
      </c>
      <c r="Y2235" s="276"/>
      <c r="Z2235" s="276"/>
      <c r="AB2235" s="278" t="str">
        <f t="shared" ref="AB2235" si="16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16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169">IF(AND(C2236="Smelter not listed",OR(LEN(D2236)=0,LEN(E2236)=0)),1,0)</f>
        <v>0</v>
      </c>
      <c r="Y2236" s="276"/>
      <c r="Z2236" s="276"/>
      <c r="AB2236" s="278" t="str">
        <f t="shared" ref="AB2236:AB2267" si="17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168"/>
        <v/>
      </c>
      <c r="T2237" s="225" t="str">
        <f ca="1">IF(B2237="","",IF(ISERROR(MATCH($J2237,SorP!$B$1:$B$6230,0)),"",INDIRECT("'SorP'!$A$"&amp;MATCH($J2237,SorP!$B$1:$B$6230,0))))</f>
        <v/>
      </c>
      <c r="U2237" s="241"/>
      <c r="V2237" s="275" t="e">
        <f>IF(C2237="",NA(),MATCH($B2237&amp;$C2237,'Smelter Look-up'!$J:$J,0))</f>
        <v>#N/A</v>
      </c>
      <c r="W2237" s="276"/>
      <c r="X2237" s="276">
        <f t="shared" ca="1" si="169"/>
        <v>0</v>
      </c>
      <c r="Y2237" s="276"/>
      <c r="Z2237" s="276"/>
      <c r="AB2237" s="278" t="str">
        <f t="shared" si="17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168"/>
        <v/>
      </c>
      <c r="T2238" s="225" t="str">
        <f ca="1">IF(B2238="","",IF(ISERROR(MATCH($J2238,SorP!$B$1:$B$6230,0)),"",INDIRECT("'SorP'!$A$"&amp;MATCH($J2238,SorP!$B$1:$B$6230,0))))</f>
        <v/>
      </c>
      <c r="U2238" s="241"/>
      <c r="V2238" s="275" t="e">
        <f>IF(C2238="",NA(),MATCH($B2238&amp;$C2238,'Smelter Look-up'!$J:$J,0))</f>
        <v>#N/A</v>
      </c>
      <c r="W2238" s="276"/>
      <c r="X2238" s="276">
        <f t="shared" ca="1" si="169"/>
        <v>0</v>
      </c>
      <c r="Y2238" s="276"/>
      <c r="Z2238" s="276"/>
      <c r="AB2238" s="278" t="str">
        <f t="shared" si="17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168"/>
        <v/>
      </c>
      <c r="T2239" s="225" t="str">
        <f ca="1">IF(B2239="","",IF(ISERROR(MATCH($J2239,SorP!$B$1:$B$6230,0)),"",INDIRECT("'SorP'!$A$"&amp;MATCH($J2239,SorP!$B$1:$B$6230,0))))</f>
        <v/>
      </c>
      <c r="U2239" s="241"/>
      <c r="V2239" s="275" t="e">
        <f>IF(C2239="",NA(),MATCH($B2239&amp;$C2239,'Smelter Look-up'!$J:$J,0))</f>
        <v>#N/A</v>
      </c>
      <c r="W2239" s="276"/>
      <c r="X2239" s="276">
        <f t="shared" ca="1" si="169"/>
        <v>0</v>
      </c>
      <c r="Y2239" s="276"/>
      <c r="Z2239" s="276"/>
      <c r="AB2239" s="278" t="str">
        <f t="shared" si="17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168"/>
        <v/>
      </c>
      <c r="T2240" s="225" t="str">
        <f ca="1">IF(B2240="","",IF(ISERROR(MATCH($J2240,SorP!$B$1:$B$6230,0)),"",INDIRECT("'SorP'!$A$"&amp;MATCH($J2240,SorP!$B$1:$B$6230,0))))</f>
        <v/>
      </c>
      <c r="U2240" s="241"/>
      <c r="V2240" s="275" t="e">
        <f>IF(C2240="",NA(),MATCH($B2240&amp;$C2240,'Smelter Look-up'!$J:$J,0))</f>
        <v>#N/A</v>
      </c>
      <c r="W2240" s="276"/>
      <c r="X2240" s="276">
        <f t="shared" ca="1" si="169"/>
        <v>0</v>
      </c>
      <c r="Y2240" s="276"/>
      <c r="Z2240" s="276"/>
      <c r="AB2240" s="278" t="str">
        <f t="shared" si="17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168"/>
        <v/>
      </c>
      <c r="T2241" s="225" t="str">
        <f ca="1">IF(B2241="","",IF(ISERROR(MATCH($J2241,SorP!$B$1:$B$6230,0)),"",INDIRECT("'SorP'!$A$"&amp;MATCH($J2241,SorP!$B$1:$B$6230,0))))</f>
        <v/>
      </c>
      <c r="U2241" s="241"/>
      <c r="V2241" s="275" t="e">
        <f>IF(C2241="",NA(),MATCH($B2241&amp;$C2241,'Smelter Look-up'!$J:$J,0))</f>
        <v>#N/A</v>
      </c>
      <c r="W2241" s="276"/>
      <c r="X2241" s="276">
        <f t="shared" ca="1" si="169"/>
        <v>0</v>
      </c>
      <c r="Y2241" s="276"/>
      <c r="Z2241" s="276"/>
      <c r="AB2241" s="278" t="str">
        <f t="shared" si="17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168"/>
        <v/>
      </c>
      <c r="T2242" s="225" t="str">
        <f ca="1">IF(B2242="","",IF(ISERROR(MATCH($J2242,SorP!$B$1:$B$6230,0)),"",INDIRECT("'SorP'!$A$"&amp;MATCH($J2242,SorP!$B$1:$B$6230,0))))</f>
        <v/>
      </c>
      <c r="U2242" s="241"/>
      <c r="V2242" s="275" t="e">
        <f>IF(C2242="",NA(),MATCH($B2242&amp;$C2242,'Smelter Look-up'!$J:$J,0))</f>
        <v>#N/A</v>
      </c>
      <c r="W2242" s="276"/>
      <c r="X2242" s="276">
        <f t="shared" ca="1" si="169"/>
        <v>0</v>
      </c>
      <c r="Y2242" s="276"/>
      <c r="Z2242" s="276"/>
      <c r="AB2242" s="278" t="str">
        <f t="shared" si="17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168"/>
        <v/>
      </c>
      <c r="T2243" s="225" t="str">
        <f ca="1">IF(B2243="","",IF(ISERROR(MATCH($J2243,SorP!$B$1:$B$6230,0)),"",INDIRECT("'SorP'!$A$"&amp;MATCH($J2243,SorP!$B$1:$B$6230,0))))</f>
        <v/>
      </c>
      <c r="U2243" s="241"/>
      <c r="V2243" s="275" t="e">
        <f>IF(C2243="",NA(),MATCH($B2243&amp;$C2243,'Smelter Look-up'!$J:$J,0))</f>
        <v>#N/A</v>
      </c>
      <c r="W2243" s="276"/>
      <c r="X2243" s="276">
        <f t="shared" ca="1" si="169"/>
        <v>0</v>
      </c>
      <c r="Y2243" s="276"/>
      <c r="Z2243" s="276"/>
      <c r="AB2243" s="278" t="str">
        <f t="shared" si="17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168"/>
        <v/>
      </c>
      <c r="T2244" s="225" t="str">
        <f ca="1">IF(B2244="","",IF(ISERROR(MATCH($J2244,SorP!$B$1:$B$6230,0)),"",INDIRECT("'SorP'!$A$"&amp;MATCH($J2244,SorP!$B$1:$B$6230,0))))</f>
        <v/>
      </c>
      <c r="U2244" s="241"/>
      <c r="V2244" s="275" t="e">
        <f>IF(C2244="",NA(),MATCH($B2244&amp;$C2244,'Smelter Look-up'!$J:$J,0))</f>
        <v>#N/A</v>
      </c>
      <c r="W2244" s="276"/>
      <c r="X2244" s="276">
        <f t="shared" ca="1" si="169"/>
        <v>0</v>
      </c>
      <c r="Y2244" s="276"/>
      <c r="Z2244" s="276"/>
      <c r="AB2244" s="278" t="str">
        <f t="shared" si="17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168"/>
        <v/>
      </c>
      <c r="T2245" s="225" t="str">
        <f ca="1">IF(B2245="","",IF(ISERROR(MATCH($J2245,SorP!$B$1:$B$6230,0)),"",INDIRECT("'SorP'!$A$"&amp;MATCH($J2245,SorP!$B$1:$B$6230,0))))</f>
        <v/>
      </c>
      <c r="U2245" s="241"/>
      <c r="V2245" s="275" t="e">
        <f>IF(C2245="",NA(),MATCH($B2245&amp;$C2245,'Smelter Look-up'!$J:$J,0))</f>
        <v>#N/A</v>
      </c>
      <c r="W2245" s="276"/>
      <c r="X2245" s="276">
        <f t="shared" ca="1" si="169"/>
        <v>0</v>
      </c>
      <c r="Y2245" s="276"/>
      <c r="Z2245" s="276"/>
      <c r="AB2245" s="278" t="str">
        <f t="shared" si="17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168"/>
        <v/>
      </c>
      <c r="T2246" s="225" t="str">
        <f ca="1">IF(B2246="","",IF(ISERROR(MATCH($J2246,SorP!$B$1:$B$6230,0)),"",INDIRECT("'SorP'!$A$"&amp;MATCH($J2246,SorP!$B$1:$B$6230,0))))</f>
        <v/>
      </c>
      <c r="U2246" s="241"/>
      <c r="V2246" s="275" t="e">
        <f>IF(C2246="",NA(),MATCH($B2246&amp;$C2246,'Smelter Look-up'!$J:$J,0))</f>
        <v>#N/A</v>
      </c>
      <c r="W2246" s="276"/>
      <c r="X2246" s="276">
        <f t="shared" ca="1" si="169"/>
        <v>0</v>
      </c>
      <c r="Y2246" s="276"/>
      <c r="Z2246" s="276"/>
      <c r="AB2246" s="278" t="str">
        <f t="shared" si="17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168"/>
        <v/>
      </c>
      <c r="T2247" s="225" t="str">
        <f ca="1">IF(B2247="","",IF(ISERROR(MATCH($J2247,SorP!$B$1:$B$6230,0)),"",INDIRECT("'SorP'!$A$"&amp;MATCH($J2247,SorP!$B$1:$B$6230,0))))</f>
        <v/>
      </c>
      <c r="U2247" s="241"/>
      <c r="V2247" s="275" t="e">
        <f>IF(C2247="",NA(),MATCH($B2247&amp;$C2247,'Smelter Look-up'!$J:$J,0))</f>
        <v>#N/A</v>
      </c>
      <c r="W2247" s="276"/>
      <c r="X2247" s="276">
        <f t="shared" ca="1" si="169"/>
        <v>0</v>
      </c>
      <c r="Y2247" s="276"/>
      <c r="Z2247" s="276"/>
      <c r="AB2247" s="278" t="str">
        <f t="shared" si="17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168"/>
        <v/>
      </c>
      <c r="T2248" s="225" t="str">
        <f ca="1">IF(B2248="","",IF(ISERROR(MATCH($J2248,SorP!$B$1:$B$6230,0)),"",INDIRECT("'SorP'!$A$"&amp;MATCH($J2248,SorP!$B$1:$B$6230,0))))</f>
        <v/>
      </c>
      <c r="U2248" s="241"/>
      <c r="V2248" s="275" t="e">
        <f>IF(C2248="",NA(),MATCH($B2248&amp;$C2248,'Smelter Look-up'!$J:$J,0))</f>
        <v>#N/A</v>
      </c>
      <c r="W2248" s="276"/>
      <c r="X2248" s="276">
        <f t="shared" ca="1" si="169"/>
        <v>0</v>
      </c>
      <c r="Y2248" s="276"/>
      <c r="Z2248" s="276"/>
      <c r="AB2248" s="278" t="str">
        <f t="shared" si="17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168"/>
        <v/>
      </c>
      <c r="T2249" s="225" t="str">
        <f ca="1">IF(B2249="","",IF(ISERROR(MATCH($J2249,SorP!$B$1:$B$6230,0)),"",INDIRECT("'SorP'!$A$"&amp;MATCH($J2249,SorP!$B$1:$B$6230,0))))</f>
        <v/>
      </c>
      <c r="U2249" s="241"/>
      <c r="V2249" s="275" t="e">
        <f>IF(C2249="",NA(),MATCH($B2249&amp;$C2249,'Smelter Look-up'!$J:$J,0))</f>
        <v>#N/A</v>
      </c>
      <c r="W2249" s="276"/>
      <c r="X2249" s="276">
        <f t="shared" ca="1" si="169"/>
        <v>0</v>
      </c>
      <c r="Y2249" s="276"/>
      <c r="Z2249" s="276"/>
      <c r="AB2249" s="278" t="str">
        <f t="shared" si="17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168"/>
        <v/>
      </c>
      <c r="T2250" s="225" t="str">
        <f ca="1">IF(B2250="","",IF(ISERROR(MATCH($J2250,SorP!$B$1:$B$6230,0)),"",INDIRECT("'SorP'!$A$"&amp;MATCH($J2250,SorP!$B$1:$B$6230,0))))</f>
        <v/>
      </c>
      <c r="U2250" s="241"/>
      <c r="V2250" s="275" t="e">
        <f>IF(C2250="",NA(),MATCH($B2250&amp;$C2250,'Smelter Look-up'!$J:$J,0))</f>
        <v>#N/A</v>
      </c>
      <c r="W2250" s="276"/>
      <c r="X2250" s="276">
        <f t="shared" ca="1" si="169"/>
        <v>0</v>
      </c>
      <c r="Y2250" s="276"/>
      <c r="Z2250" s="276"/>
      <c r="AB2250" s="278" t="str">
        <f t="shared" si="17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168"/>
        <v/>
      </c>
      <c r="T2251" s="225" t="str">
        <f ca="1">IF(B2251="","",IF(ISERROR(MATCH($J2251,SorP!$B$1:$B$6230,0)),"",INDIRECT("'SorP'!$A$"&amp;MATCH($J2251,SorP!$B$1:$B$6230,0))))</f>
        <v/>
      </c>
      <c r="U2251" s="241"/>
      <c r="V2251" s="275" t="e">
        <f>IF(C2251="",NA(),MATCH($B2251&amp;$C2251,'Smelter Look-up'!$J:$J,0))</f>
        <v>#N/A</v>
      </c>
      <c r="W2251" s="276"/>
      <c r="X2251" s="276">
        <f t="shared" ca="1" si="169"/>
        <v>0</v>
      </c>
      <c r="Y2251" s="276"/>
      <c r="Z2251" s="276"/>
      <c r="AB2251" s="278" t="str">
        <f t="shared" si="17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168"/>
        <v/>
      </c>
      <c r="T2252" s="225" t="str">
        <f ca="1">IF(B2252="","",IF(ISERROR(MATCH($J2252,SorP!$B$1:$B$6230,0)),"",INDIRECT("'SorP'!$A$"&amp;MATCH($J2252,SorP!$B$1:$B$6230,0))))</f>
        <v/>
      </c>
      <c r="U2252" s="241"/>
      <c r="V2252" s="275" t="e">
        <f>IF(C2252="",NA(),MATCH($B2252&amp;$C2252,'Smelter Look-up'!$J:$J,0))</f>
        <v>#N/A</v>
      </c>
      <c r="W2252" s="276"/>
      <c r="X2252" s="276">
        <f t="shared" ca="1" si="169"/>
        <v>0</v>
      </c>
      <c r="Y2252" s="276"/>
      <c r="Z2252" s="276"/>
      <c r="AB2252" s="278" t="str">
        <f t="shared" si="17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168"/>
        <v/>
      </c>
      <c r="T2253" s="225" t="str">
        <f ca="1">IF(B2253="","",IF(ISERROR(MATCH($J2253,SorP!$B$1:$B$6230,0)),"",INDIRECT("'SorP'!$A$"&amp;MATCH($J2253,SorP!$B$1:$B$6230,0))))</f>
        <v/>
      </c>
      <c r="U2253" s="241"/>
      <c r="V2253" s="275" t="e">
        <f>IF(C2253="",NA(),MATCH($B2253&amp;$C2253,'Smelter Look-up'!$J:$J,0))</f>
        <v>#N/A</v>
      </c>
      <c r="W2253" s="276"/>
      <c r="X2253" s="276">
        <f t="shared" ca="1" si="169"/>
        <v>0</v>
      </c>
      <c r="Y2253" s="276"/>
      <c r="Z2253" s="276"/>
      <c r="AB2253" s="278" t="str">
        <f t="shared" si="17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168"/>
        <v/>
      </c>
      <c r="T2254" s="225" t="str">
        <f ca="1">IF(B2254="","",IF(ISERROR(MATCH($J2254,SorP!$B$1:$B$6230,0)),"",INDIRECT("'SorP'!$A$"&amp;MATCH($J2254,SorP!$B$1:$B$6230,0))))</f>
        <v/>
      </c>
      <c r="U2254" s="241"/>
      <c r="V2254" s="275" t="e">
        <f>IF(C2254="",NA(),MATCH($B2254&amp;$C2254,'Smelter Look-up'!$J:$J,0))</f>
        <v>#N/A</v>
      </c>
      <c r="W2254" s="276"/>
      <c r="X2254" s="276">
        <f t="shared" ca="1" si="169"/>
        <v>0</v>
      </c>
      <c r="Y2254" s="276"/>
      <c r="Z2254" s="276"/>
      <c r="AB2254" s="278" t="str">
        <f t="shared" si="17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168"/>
        <v/>
      </c>
      <c r="T2255" s="225" t="str">
        <f ca="1">IF(B2255="","",IF(ISERROR(MATCH($J2255,SorP!$B$1:$B$6230,0)),"",INDIRECT("'SorP'!$A$"&amp;MATCH($J2255,SorP!$B$1:$B$6230,0))))</f>
        <v/>
      </c>
      <c r="U2255" s="241"/>
      <c r="V2255" s="275" t="e">
        <f>IF(C2255="",NA(),MATCH($B2255&amp;$C2255,'Smelter Look-up'!$J:$J,0))</f>
        <v>#N/A</v>
      </c>
      <c r="W2255" s="276"/>
      <c r="X2255" s="276">
        <f t="shared" ca="1" si="169"/>
        <v>0</v>
      </c>
      <c r="Y2255" s="276"/>
      <c r="Z2255" s="276"/>
      <c r="AB2255" s="278" t="str">
        <f t="shared" si="17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168"/>
        <v/>
      </c>
      <c r="T2256" s="225" t="str">
        <f ca="1">IF(B2256="","",IF(ISERROR(MATCH($J2256,SorP!$B$1:$B$6230,0)),"",INDIRECT("'SorP'!$A$"&amp;MATCH($J2256,SorP!$B$1:$B$6230,0))))</f>
        <v/>
      </c>
      <c r="U2256" s="241"/>
      <c r="V2256" s="275" t="e">
        <f>IF(C2256="",NA(),MATCH($B2256&amp;$C2256,'Smelter Look-up'!$J:$J,0))</f>
        <v>#N/A</v>
      </c>
      <c r="W2256" s="276"/>
      <c r="X2256" s="276">
        <f t="shared" ca="1" si="169"/>
        <v>0</v>
      </c>
      <c r="Y2256" s="276"/>
      <c r="Z2256" s="276"/>
      <c r="AB2256" s="278" t="str">
        <f t="shared" si="17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168"/>
        <v/>
      </c>
      <c r="T2257" s="225" t="str">
        <f ca="1">IF(B2257="","",IF(ISERROR(MATCH($J2257,SorP!$B$1:$B$6230,0)),"",INDIRECT("'SorP'!$A$"&amp;MATCH($J2257,SorP!$B$1:$B$6230,0))))</f>
        <v/>
      </c>
      <c r="U2257" s="241"/>
      <c r="V2257" s="275" t="e">
        <f>IF(C2257="",NA(),MATCH($B2257&amp;$C2257,'Smelter Look-up'!$J:$J,0))</f>
        <v>#N/A</v>
      </c>
      <c r="W2257" s="276"/>
      <c r="X2257" s="276">
        <f t="shared" ca="1" si="169"/>
        <v>0</v>
      </c>
      <c r="Y2257" s="276"/>
      <c r="Z2257" s="276"/>
      <c r="AB2257" s="278" t="str">
        <f t="shared" si="17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168"/>
        <v/>
      </c>
      <c r="T2258" s="225" t="str">
        <f ca="1">IF(B2258="","",IF(ISERROR(MATCH($J2258,SorP!$B$1:$B$6230,0)),"",INDIRECT("'SorP'!$A$"&amp;MATCH($J2258,SorP!$B$1:$B$6230,0))))</f>
        <v/>
      </c>
      <c r="U2258" s="241"/>
      <c r="V2258" s="275" t="e">
        <f>IF(C2258="",NA(),MATCH($B2258&amp;$C2258,'Smelter Look-up'!$J:$J,0))</f>
        <v>#N/A</v>
      </c>
      <c r="W2258" s="276"/>
      <c r="X2258" s="276">
        <f t="shared" ca="1" si="169"/>
        <v>0</v>
      </c>
      <c r="Y2258" s="276"/>
      <c r="Z2258" s="276"/>
      <c r="AB2258" s="278" t="str">
        <f t="shared" si="17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168"/>
        <v/>
      </c>
      <c r="T2259" s="225" t="str">
        <f ca="1">IF(B2259="","",IF(ISERROR(MATCH($J2259,SorP!$B$1:$B$6230,0)),"",INDIRECT("'SorP'!$A$"&amp;MATCH($J2259,SorP!$B$1:$B$6230,0))))</f>
        <v/>
      </c>
      <c r="U2259" s="241"/>
      <c r="V2259" s="275" t="e">
        <f>IF(C2259="",NA(),MATCH($B2259&amp;$C2259,'Smelter Look-up'!$J:$J,0))</f>
        <v>#N/A</v>
      </c>
      <c r="W2259" s="276"/>
      <c r="X2259" s="276">
        <f t="shared" ca="1" si="169"/>
        <v>0</v>
      </c>
      <c r="Y2259" s="276"/>
      <c r="Z2259" s="276"/>
      <c r="AB2259" s="278" t="str">
        <f t="shared" si="17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168"/>
        <v/>
      </c>
      <c r="T2260" s="225" t="str">
        <f ca="1">IF(B2260="","",IF(ISERROR(MATCH($J2260,SorP!$B$1:$B$6230,0)),"",INDIRECT("'SorP'!$A$"&amp;MATCH($J2260,SorP!$B$1:$B$6230,0))))</f>
        <v/>
      </c>
      <c r="U2260" s="241"/>
      <c r="V2260" s="275" t="e">
        <f>IF(C2260="",NA(),MATCH($B2260&amp;$C2260,'Smelter Look-up'!$J:$J,0))</f>
        <v>#N/A</v>
      </c>
      <c r="W2260" s="276"/>
      <c r="X2260" s="276">
        <f t="shared" ca="1" si="169"/>
        <v>0</v>
      </c>
      <c r="Y2260" s="276"/>
      <c r="Z2260" s="276"/>
      <c r="AB2260" s="278" t="str">
        <f t="shared" si="17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168"/>
        <v/>
      </c>
      <c r="T2261" s="225" t="str">
        <f ca="1">IF(B2261="","",IF(ISERROR(MATCH($J2261,SorP!$B$1:$B$6230,0)),"",INDIRECT("'SorP'!$A$"&amp;MATCH($J2261,SorP!$B$1:$B$6230,0))))</f>
        <v/>
      </c>
      <c r="U2261" s="241"/>
      <c r="V2261" s="275" t="e">
        <f>IF(C2261="",NA(),MATCH($B2261&amp;$C2261,'Smelter Look-up'!$J:$J,0))</f>
        <v>#N/A</v>
      </c>
      <c r="W2261" s="276"/>
      <c r="X2261" s="276">
        <f t="shared" ca="1" si="169"/>
        <v>0</v>
      </c>
      <c r="Y2261" s="276"/>
      <c r="Z2261" s="276"/>
      <c r="AB2261" s="278" t="str">
        <f t="shared" si="17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168"/>
        <v/>
      </c>
      <c r="T2262" s="225" t="str">
        <f ca="1">IF(B2262="","",IF(ISERROR(MATCH($J2262,SorP!$B$1:$B$6230,0)),"",INDIRECT("'SorP'!$A$"&amp;MATCH($J2262,SorP!$B$1:$B$6230,0))))</f>
        <v/>
      </c>
      <c r="U2262" s="241"/>
      <c r="V2262" s="275" t="e">
        <f>IF(C2262="",NA(),MATCH($B2262&amp;$C2262,'Smelter Look-up'!$J:$J,0))</f>
        <v>#N/A</v>
      </c>
      <c r="W2262" s="276"/>
      <c r="X2262" s="276">
        <f t="shared" ca="1" si="169"/>
        <v>0</v>
      </c>
      <c r="Y2262" s="276"/>
      <c r="Z2262" s="276"/>
      <c r="AB2262" s="278" t="str">
        <f t="shared" si="17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168"/>
        <v/>
      </c>
      <c r="T2263" s="225" t="str">
        <f ca="1">IF(B2263="","",IF(ISERROR(MATCH($J2263,SorP!$B$1:$B$6230,0)),"",INDIRECT("'SorP'!$A$"&amp;MATCH($J2263,SorP!$B$1:$B$6230,0))))</f>
        <v/>
      </c>
      <c r="U2263" s="241"/>
      <c r="V2263" s="275" t="e">
        <f>IF(C2263="",NA(),MATCH($B2263&amp;$C2263,'Smelter Look-up'!$J:$J,0))</f>
        <v>#N/A</v>
      </c>
      <c r="W2263" s="276"/>
      <c r="X2263" s="276">
        <f t="shared" ca="1" si="169"/>
        <v>0</v>
      </c>
      <c r="Y2263" s="276"/>
      <c r="Z2263" s="276"/>
      <c r="AB2263" s="278" t="str">
        <f t="shared" si="17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168"/>
        <v/>
      </c>
      <c r="T2264" s="225" t="str">
        <f ca="1">IF(B2264="","",IF(ISERROR(MATCH($J2264,SorP!$B$1:$B$6230,0)),"",INDIRECT("'SorP'!$A$"&amp;MATCH($J2264,SorP!$B$1:$B$6230,0))))</f>
        <v/>
      </c>
      <c r="U2264" s="241"/>
      <c r="V2264" s="275" t="e">
        <f>IF(C2264="",NA(),MATCH($B2264&amp;$C2264,'Smelter Look-up'!$J:$J,0))</f>
        <v>#N/A</v>
      </c>
      <c r="W2264" s="276"/>
      <c r="X2264" s="276">
        <f t="shared" ca="1" si="169"/>
        <v>0</v>
      </c>
      <c r="Y2264" s="276"/>
      <c r="Z2264" s="276"/>
      <c r="AB2264" s="278" t="str">
        <f t="shared" si="17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168"/>
        <v/>
      </c>
      <c r="T2265" s="225" t="str">
        <f ca="1">IF(B2265="","",IF(ISERROR(MATCH($J2265,SorP!$B$1:$B$6230,0)),"",INDIRECT("'SorP'!$A$"&amp;MATCH($J2265,SorP!$B$1:$B$6230,0))))</f>
        <v/>
      </c>
      <c r="U2265" s="241"/>
      <c r="V2265" s="275" t="e">
        <f>IF(C2265="",NA(),MATCH($B2265&amp;$C2265,'Smelter Look-up'!$J:$J,0))</f>
        <v>#N/A</v>
      </c>
      <c r="W2265" s="276"/>
      <c r="X2265" s="276">
        <f t="shared" ca="1" si="169"/>
        <v>0</v>
      </c>
      <c r="Y2265" s="276"/>
      <c r="Z2265" s="276"/>
      <c r="AB2265" s="278" t="str">
        <f t="shared" si="17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168"/>
        <v/>
      </c>
      <c r="T2266" s="225" t="str">
        <f ca="1">IF(B2266="","",IF(ISERROR(MATCH($J2266,SorP!$B$1:$B$6230,0)),"",INDIRECT("'SorP'!$A$"&amp;MATCH($J2266,SorP!$B$1:$B$6230,0))))</f>
        <v/>
      </c>
      <c r="U2266" s="241"/>
      <c r="V2266" s="275" t="e">
        <f>IF(C2266="",NA(),MATCH($B2266&amp;$C2266,'Smelter Look-up'!$J:$J,0))</f>
        <v>#N/A</v>
      </c>
      <c r="W2266" s="276"/>
      <c r="X2266" s="276">
        <f t="shared" ca="1" si="169"/>
        <v>0</v>
      </c>
      <c r="Y2266" s="276"/>
      <c r="Z2266" s="276"/>
      <c r="AB2266" s="278" t="str">
        <f t="shared" si="17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168"/>
        <v/>
      </c>
      <c r="T2267" s="225" t="str">
        <f ca="1">IF(B2267="","",IF(ISERROR(MATCH($J2267,SorP!$B$1:$B$6230,0)),"",INDIRECT("'SorP'!$A$"&amp;MATCH($J2267,SorP!$B$1:$B$6230,0))))</f>
        <v/>
      </c>
      <c r="U2267" s="241"/>
      <c r="V2267" s="275" t="e">
        <f>IF(C2267="",NA(),MATCH($B2267&amp;$C2267,'Smelter Look-up'!$J:$J,0))</f>
        <v>#N/A</v>
      </c>
      <c r="W2267" s="276"/>
      <c r="X2267" s="276">
        <f t="shared" ca="1" si="169"/>
        <v>0</v>
      </c>
      <c r="Y2267" s="276"/>
      <c r="Z2267" s="276"/>
      <c r="AB2267" s="278" t="str">
        <f t="shared" si="17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17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172">IF(AND(C2268="Smelter not listed",OR(LEN(D2268)=0,LEN(E2268)=0)),1,0)</f>
        <v>0</v>
      </c>
      <c r="Y2268" s="276"/>
      <c r="Z2268" s="276"/>
      <c r="AB2268" s="278" t="str">
        <f t="shared" ref="AB2268:AB2298" si="17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171"/>
        <v/>
      </c>
      <c r="T2269" s="225" t="str">
        <f ca="1">IF(B2269="","",IF(ISERROR(MATCH($J2269,SorP!$B$1:$B$6230,0)),"",INDIRECT("'SorP'!$A$"&amp;MATCH($J2269,SorP!$B$1:$B$6230,0))))</f>
        <v/>
      </c>
      <c r="U2269" s="241"/>
      <c r="V2269" s="275" t="e">
        <f>IF(C2269="",NA(),MATCH($B2269&amp;$C2269,'Smelter Look-up'!$J:$J,0))</f>
        <v>#N/A</v>
      </c>
      <c r="W2269" s="276"/>
      <c r="X2269" s="276">
        <f t="shared" ca="1" si="172"/>
        <v>0</v>
      </c>
      <c r="Y2269" s="276"/>
      <c r="Z2269" s="276"/>
      <c r="AB2269" s="278" t="str">
        <f t="shared" si="17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171"/>
        <v/>
      </c>
      <c r="T2270" s="225" t="str">
        <f ca="1">IF(B2270="","",IF(ISERROR(MATCH($J2270,SorP!$B$1:$B$6230,0)),"",INDIRECT("'SorP'!$A$"&amp;MATCH($J2270,SorP!$B$1:$B$6230,0))))</f>
        <v/>
      </c>
      <c r="U2270" s="241"/>
      <c r="V2270" s="275" t="e">
        <f>IF(C2270="",NA(),MATCH($B2270&amp;$C2270,'Smelter Look-up'!$J:$J,0))</f>
        <v>#N/A</v>
      </c>
      <c r="W2270" s="276"/>
      <c r="X2270" s="276">
        <f t="shared" ca="1" si="172"/>
        <v>0</v>
      </c>
      <c r="Y2270" s="276"/>
      <c r="Z2270" s="276"/>
      <c r="AB2270" s="278" t="str">
        <f t="shared" si="17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171"/>
        <v/>
      </c>
      <c r="T2271" s="225" t="str">
        <f ca="1">IF(B2271="","",IF(ISERROR(MATCH($J2271,SorP!$B$1:$B$6230,0)),"",INDIRECT("'SorP'!$A$"&amp;MATCH($J2271,SorP!$B$1:$B$6230,0))))</f>
        <v/>
      </c>
      <c r="U2271" s="241"/>
      <c r="V2271" s="275" t="e">
        <f>IF(C2271="",NA(),MATCH($B2271&amp;$C2271,'Smelter Look-up'!$J:$J,0))</f>
        <v>#N/A</v>
      </c>
      <c r="W2271" s="276"/>
      <c r="X2271" s="276">
        <f t="shared" ca="1" si="172"/>
        <v>0</v>
      </c>
      <c r="Y2271" s="276"/>
      <c r="Z2271" s="276"/>
      <c r="AB2271" s="278" t="str">
        <f t="shared" si="17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171"/>
        <v/>
      </c>
      <c r="T2272" s="225" t="str">
        <f ca="1">IF(B2272="","",IF(ISERROR(MATCH($J2272,SorP!$B$1:$B$6230,0)),"",INDIRECT("'SorP'!$A$"&amp;MATCH($J2272,SorP!$B$1:$B$6230,0))))</f>
        <v/>
      </c>
      <c r="U2272" s="241"/>
      <c r="V2272" s="275" t="e">
        <f>IF(C2272="",NA(),MATCH($B2272&amp;$C2272,'Smelter Look-up'!$J:$J,0))</f>
        <v>#N/A</v>
      </c>
      <c r="W2272" s="276"/>
      <c r="X2272" s="276">
        <f t="shared" ca="1" si="172"/>
        <v>0</v>
      </c>
      <c r="Y2272" s="276"/>
      <c r="Z2272" s="276"/>
      <c r="AB2272" s="278" t="str">
        <f t="shared" si="17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171"/>
        <v/>
      </c>
      <c r="T2273" s="225" t="str">
        <f ca="1">IF(B2273="","",IF(ISERROR(MATCH($J2273,SorP!$B$1:$B$6230,0)),"",INDIRECT("'SorP'!$A$"&amp;MATCH($J2273,SorP!$B$1:$B$6230,0))))</f>
        <v/>
      </c>
      <c r="U2273" s="241"/>
      <c r="V2273" s="275" t="e">
        <f>IF(C2273="",NA(),MATCH($B2273&amp;$C2273,'Smelter Look-up'!$J:$J,0))</f>
        <v>#N/A</v>
      </c>
      <c r="W2273" s="276"/>
      <c r="X2273" s="276">
        <f t="shared" ca="1" si="172"/>
        <v>0</v>
      </c>
      <c r="Y2273" s="276"/>
      <c r="Z2273" s="276"/>
      <c r="AB2273" s="278" t="str">
        <f t="shared" si="17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171"/>
        <v/>
      </c>
      <c r="T2274" s="225" t="str">
        <f ca="1">IF(B2274="","",IF(ISERROR(MATCH($J2274,SorP!$B$1:$B$6230,0)),"",INDIRECT("'SorP'!$A$"&amp;MATCH($J2274,SorP!$B$1:$B$6230,0))))</f>
        <v/>
      </c>
      <c r="U2274" s="241"/>
      <c r="V2274" s="275" t="e">
        <f>IF(C2274="",NA(),MATCH($B2274&amp;$C2274,'Smelter Look-up'!$J:$J,0))</f>
        <v>#N/A</v>
      </c>
      <c r="W2274" s="276"/>
      <c r="X2274" s="276">
        <f t="shared" ca="1" si="172"/>
        <v>0</v>
      </c>
      <c r="Y2274" s="276"/>
      <c r="Z2274" s="276"/>
      <c r="AB2274" s="278" t="str">
        <f t="shared" si="17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171"/>
        <v/>
      </c>
      <c r="T2275" s="225" t="str">
        <f ca="1">IF(B2275="","",IF(ISERROR(MATCH($J2275,SorP!$B$1:$B$6230,0)),"",INDIRECT("'SorP'!$A$"&amp;MATCH($J2275,SorP!$B$1:$B$6230,0))))</f>
        <v/>
      </c>
      <c r="U2275" s="241"/>
      <c r="V2275" s="275" t="e">
        <f>IF(C2275="",NA(),MATCH($B2275&amp;$C2275,'Smelter Look-up'!$J:$J,0))</f>
        <v>#N/A</v>
      </c>
      <c r="W2275" s="276"/>
      <c r="X2275" s="276">
        <f t="shared" ca="1" si="172"/>
        <v>0</v>
      </c>
      <c r="Y2275" s="276"/>
      <c r="Z2275" s="276"/>
      <c r="AB2275" s="278" t="str">
        <f t="shared" si="17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171"/>
        <v/>
      </c>
      <c r="T2276" s="225" t="str">
        <f ca="1">IF(B2276="","",IF(ISERROR(MATCH($J2276,SorP!$B$1:$B$6230,0)),"",INDIRECT("'SorP'!$A$"&amp;MATCH($J2276,SorP!$B$1:$B$6230,0))))</f>
        <v/>
      </c>
      <c r="U2276" s="241"/>
      <c r="V2276" s="275" t="e">
        <f>IF(C2276="",NA(),MATCH($B2276&amp;$C2276,'Smelter Look-up'!$J:$J,0))</f>
        <v>#N/A</v>
      </c>
      <c r="W2276" s="276"/>
      <c r="X2276" s="276">
        <f t="shared" ca="1" si="172"/>
        <v>0</v>
      </c>
      <c r="Y2276" s="276"/>
      <c r="Z2276" s="276"/>
      <c r="AB2276" s="278" t="str">
        <f t="shared" si="17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171"/>
        <v/>
      </c>
      <c r="T2277" s="225" t="str">
        <f ca="1">IF(B2277="","",IF(ISERROR(MATCH($J2277,SorP!$B$1:$B$6230,0)),"",INDIRECT("'SorP'!$A$"&amp;MATCH($J2277,SorP!$B$1:$B$6230,0))))</f>
        <v/>
      </c>
      <c r="U2277" s="241"/>
      <c r="V2277" s="275" t="e">
        <f>IF(C2277="",NA(),MATCH($B2277&amp;$C2277,'Smelter Look-up'!$J:$J,0))</f>
        <v>#N/A</v>
      </c>
      <c r="W2277" s="276"/>
      <c r="X2277" s="276">
        <f t="shared" ca="1" si="172"/>
        <v>0</v>
      </c>
      <c r="Y2277" s="276"/>
      <c r="Z2277" s="276"/>
      <c r="AB2277" s="278" t="str">
        <f t="shared" si="17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171"/>
        <v/>
      </c>
      <c r="T2278" s="225" t="str">
        <f ca="1">IF(B2278="","",IF(ISERROR(MATCH($J2278,SorP!$B$1:$B$6230,0)),"",INDIRECT("'SorP'!$A$"&amp;MATCH($J2278,SorP!$B$1:$B$6230,0))))</f>
        <v/>
      </c>
      <c r="U2278" s="241"/>
      <c r="V2278" s="275" t="e">
        <f>IF(C2278="",NA(),MATCH($B2278&amp;$C2278,'Smelter Look-up'!$J:$J,0))</f>
        <v>#N/A</v>
      </c>
      <c r="W2278" s="276"/>
      <c r="X2278" s="276">
        <f t="shared" ca="1" si="172"/>
        <v>0</v>
      </c>
      <c r="Y2278" s="276"/>
      <c r="Z2278" s="276"/>
      <c r="AB2278" s="278" t="str">
        <f t="shared" si="17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171"/>
        <v/>
      </c>
      <c r="T2279" s="225" t="str">
        <f ca="1">IF(B2279="","",IF(ISERROR(MATCH($J2279,SorP!$B$1:$B$6230,0)),"",INDIRECT("'SorP'!$A$"&amp;MATCH($J2279,SorP!$B$1:$B$6230,0))))</f>
        <v/>
      </c>
      <c r="U2279" s="241"/>
      <c r="V2279" s="275" t="e">
        <f>IF(C2279="",NA(),MATCH($B2279&amp;$C2279,'Smelter Look-up'!$J:$J,0))</f>
        <v>#N/A</v>
      </c>
      <c r="W2279" s="276"/>
      <c r="X2279" s="276">
        <f t="shared" ca="1" si="172"/>
        <v>0</v>
      </c>
      <c r="Y2279" s="276"/>
      <c r="Z2279" s="276"/>
      <c r="AB2279" s="278" t="str">
        <f t="shared" si="17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171"/>
        <v/>
      </c>
      <c r="T2280" s="225" t="str">
        <f ca="1">IF(B2280="","",IF(ISERROR(MATCH($J2280,SorP!$B$1:$B$6230,0)),"",INDIRECT("'SorP'!$A$"&amp;MATCH($J2280,SorP!$B$1:$B$6230,0))))</f>
        <v/>
      </c>
      <c r="U2280" s="241"/>
      <c r="V2280" s="275" t="e">
        <f>IF(C2280="",NA(),MATCH($B2280&amp;$C2280,'Smelter Look-up'!$J:$J,0))</f>
        <v>#N/A</v>
      </c>
      <c r="W2280" s="276"/>
      <c r="X2280" s="276">
        <f t="shared" ca="1" si="172"/>
        <v>0</v>
      </c>
      <c r="Y2280" s="276"/>
      <c r="Z2280" s="276"/>
      <c r="AB2280" s="278" t="str">
        <f t="shared" si="17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171"/>
        <v/>
      </c>
      <c r="T2281" s="225" t="str">
        <f ca="1">IF(B2281="","",IF(ISERROR(MATCH($J2281,SorP!$B$1:$B$6230,0)),"",INDIRECT("'SorP'!$A$"&amp;MATCH($J2281,SorP!$B$1:$B$6230,0))))</f>
        <v/>
      </c>
      <c r="U2281" s="241"/>
      <c r="V2281" s="275" t="e">
        <f>IF(C2281="",NA(),MATCH($B2281&amp;$C2281,'Smelter Look-up'!$J:$J,0))</f>
        <v>#N/A</v>
      </c>
      <c r="W2281" s="276"/>
      <c r="X2281" s="276">
        <f t="shared" ca="1" si="172"/>
        <v>0</v>
      </c>
      <c r="Y2281" s="276"/>
      <c r="Z2281" s="276"/>
      <c r="AB2281" s="278" t="str">
        <f t="shared" si="17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171"/>
        <v/>
      </c>
      <c r="T2282" s="225" t="str">
        <f ca="1">IF(B2282="","",IF(ISERROR(MATCH($J2282,SorP!$B$1:$B$6230,0)),"",INDIRECT("'SorP'!$A$"&amp;MATCH($J2282,SorP!$B$1:$B$6230,0))))</f>
        <v/>
      </c>
      <c r="U2282" s="241"/>
      <c r="V2282" s="275" t="e">
        <f>IF(C2282="",NA(),MATCH($B2282&amp;$C2282,'Smelter Look-up'!$J:$J,0))</f>
        <v>#N/A</v>
      </c>
      <c r="W2282" s="276"/>
      <c r="X2282" s="276">
        <f t="shared" ca="1" si="172"/>
        <v>0</v>
      </c>
      <c r="Y2282" s="276"/>
      <c r="Z2282" s="276"/>
      <c r="AB2282" s="278" t="str">
        <f t="shared" si="17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171"/>
        <v/>
      </c>
      <c r="T2283" s="225" t="str">
        <f ca="1">IF(B2283="","",IF(ISERROR(MATCH($J2283,SorP!$B$1:$B$6230,0)),"",INDIRECT("'SorP'!$A$"&amp;MATCH($J2283,SorP!$B$1:$B$6230,0))))</f>
        <v/>
      </c>
      <c r="U2283" s="241"/>
      <c r="V2283" s="275" t="e">
        <f>IF(C2283="",NA(),MATCH($B2283&amp;$C2283,'Smelter Look-up'!$J:$J,0))</f>
        <v>#N/A</v>
      </c>
      <c r="W2283" s="276"/>
      <c r="X2283" s="276">
        <f t="shared" ca="1" si="172"/>
        <v>0</v>
      </c>
      <c r="Y2283" s="276"/>
      <c r="Z2283" s="276"/>
      <c r="AB2283" s="278" t="str">
        <f t="shared" si="17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171"/>
        <v/>
      </c>
      <c r="T2284" s="225" t="str">
        <f ca="1">IF(B2284="","",IF(ISERROR(MATCH($J2284,SorP!$B$1:$B$6230,0)),"",INDIRECT("'SorP'!$A$"&amp;MATCH($J2284,SorP!$B$1:$B$6230,0))))</f>
        <v/>
      </c>
      <c r="U2284" s="241"/>
      <c r="V2284" s="275" t="e">
        <f>IF(C2284="",NA(),MATCH($B2284&amp;$C2284,'Smelter Look-up'!$J:$J,0))</f>
        <v>#N/A</v>
      </c>
      <c r="W2284" s="276"/>
      <c r="X2284" s="276">
        <f t="shared" ca="1" si="172"/>
        <v>0</v>
      </c>
      <c r="Y2284" s="276"/>
      <c r="Z2284" s="276"/>
      <c r="AB2284" s="278" t="str">
        <f t="shared" si="17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171"/>
        <v/>
      </c>
      <c r="T2285" s="225" t="str">
        <f ca="1">IF(B2285="","",IF(ISERROR(MATCH($J2285,SorP!$B$1:$B$6230,0)),"",INDIRECT("'SorP'!$A$"&amp;MATCH($J2285,SorP!$B$1:$B$6230,0))))</f>
        <v/>
      </c>
      <c r="U2285" s="241"/>
      <c r="V2285" s="275" t="e">
        <f>IF(C2285="",NA(),MATCH($B2285&amp;$C2285,'Smelter Look-up'!$J:$J,0))</f>
        <v>#N/A</v>
      </c>
      <c r="W2285" s="276"/>
      <c r="X2285" s="276">
        <f t="shared" ca="1" si="172"/>
        <v>0</v>
      </c>
      <c r="Y2285" s="276"/>
      <c r="Z2285" s="276"/>
      <c r="AB2285" s="278" t="str">
        <f t="shared" si="17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171"/>
        <v/>
      </c>
      <c r="T2286" s="225" t="str">
        <f ca="1">IF(B2286="","",IF(ISERROR(MATCH($J2286,SorP!$B$1:$B$6230,0)),"",INDIRECT("'SorP'!$A$"&amp;MATCH($J2286,SorP!$B$1:$B$6230,0))))</f>
        <v/>
      </c>
      <c r="U2286" s="241"/>
      <c r="V2286" s="275" t="e">
        <f>IF(C2286="",NA(),MATCH($B2286&amp;$C2286,'Smelter Look-up'!$J:$J,0))</f>
        <v>#N/A</v>
      </c>
      <c r="W2286" s="276"/>
      <c r="X2286" s="276">
        <f t="shared" ca="1" si="172"/>
        <v>0</v>
      </c>
      <c r="Y2286" s="276"/>
      <c r="Z2286" s="276"/>
      <c r="AB2286" s="278" t="str">
        <f t="shared" si="17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171"/>
        <v/>
      </c>
      <c r="T2287" s="225" t="str">
        <f ca="1">IF(B2287="","",IF(ISERROR(MATCH($J2287,SorP!$B$1:$B$6230,0)),"",INDIRECT("'SorP'!$A$"&amp;MATCH($J2287,SorP!$B$1:$B$6230,0))))</f>
        <v/>
      </c>
      <c r="U2287" s="241"/>
      <c r="V2287" s="275" t="e">
        <f>IF(C2287="",NA(),MATCH($B2287&amp;$C2287,'Smelter Look-up'!$J:$J,0))</f>
        <v>#N/A</v>
      </c>
      <c r="W2287" s="276"/>
      <c r="X2287" s="276">
        <f t="shared" ca="1" si="172"/>
        <v>0</v>
      </c>
      <c r="Y2287" s="276"/>
      <c r="Z2287" s="276"/>
      <c r="AB2287" s="278" t="str">
        <f t="shared" si="17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171"/>
        <v/>
      </c>
      <c r="T2288" s="225" t="str">
        <f ca="1">IF(B2288="","",IF(ISERROR(MATCH($J2288,SorP!$B$1:$B$6230,0)),"",INDIRECT("'SorP'!$A$"&amp;MATCH($J2288,SorP!$B$1:$B$6230,0))))</f>
        <v/>
      </c>
      <c r="U2288" s="241"/>
      <c r="V2288" s="275" t="e">
        <f>IF(C2288="",NA(),MATCH($B2288&amp;$C2288,'Smelter Look-up'!$J:$J,0))</f>
        <v>#N/A</v>
      </c>
      <c r="W2288" s="276"/>
      <c r="X2288" s="276">
        <f t="shared" ca="1" si="172"/>
        <v>0</v>
      </c>
      <c r="Y2288" s="276"/>
      <c r="Z2288" s="276"/>
      <c r="AB2288" s="278" t="str">
        <f t="shared" si="17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171"/>
        <v/>
      </c>
      <c r="T2289" s="225" t="str">
        <f ca="1">IF(B2289="","",IF(ISERROR(MATCH($J2289,SorP!$B$1:$B$6230,0)),"",INDIRECT("'SorP'!$A$"&amp;MATCH($J2289,SorP!$B$1:$B$6230,0))))</f>
        <v/>
      </c>
      <c r="U2289" s="241"/>
      <c r="V2289" s="275" t="e">
        <f>IF(C2289="",NA(),MATCH($B2289&amp;$C2289,'Smelter Look-up'!$J:$J,0))</f>
        <v>#N/A</v>
      </c>
      <c r="W2289" s="276"/>
      <c r="X2289" s="276">
        <f t="shared" ca="1" si="172"/>
        <v>0</v>
      </c>
      <c r="Y2289" s="276"/>
      <c r="Z2289" s="276"/>
      <c r="AB2289" s="278" t="str">
        <f t="shared" si="17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171"/>
        <v/>
      </c>
      <c r="T2290" s="225" t="str">
        <f ca="1">IF(B2290="","",IF(ISERROR(MATCH($J2290,SorP!$B$1:$B$6230,0)),"",INDIRECT("'SorP'!$A$"&amp;MATCH($J2290,SorP!$B$1:$B$6230,0))))</f>
        <v/>
      </c>
      <c r="U2290" s="241"/>
      <c r="V2290" s="275" t="e">
        <f>IF(C2290="",NA(),MATCH($B2290&amp;$C2290,'Smelter Look-up'!$J:$J,0))</f>
        <v>#N/A</v>
      </c>
      <c r="W2290" s="276"/>
      <c r="X2290" s="276">
        <f t="shared" ca="1" si="172"/>
        <v>0</v>
      </c>
      <c r="Y2290" s="276"/>
      <c r="Z2290" s="276"/>
      <c r="AB2290" s="278" t="str">
        <f t="shared" si="17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171"/>
        <v/>
      </c>
      <c r="T2291" s="225" t="str">
        <f ca="1">IF(B2291="","",IF(ISERROR(MATCH($J2291,SorP!$B$1:$B$6230,0)),"",INDIRECT("'SorP'!$A$"&amp;MATCH($J2291,SorP!$B$1:$B$6230,0))))</f>
        <v/>
      </c>
      <c r="U2291" s="241"/>
      <c r="V2291" s="275" t="e">
        <f>IF(C2291="",NA(),MATCH($B2291&amp;$C2291,'Smelter Look-up'!$J:$J,0))</f>
        <v>#N/A</v>
      </c>
      <c r="W2291" s="276"/>
      <c r="X2291" s="276">
        <f t="shared" ca="1" si="172"/>
        <v>0</v>
      </c>
      <c r="Y2291" s="276"/>
      <c r="Z2291" s="276"/>
      <c r="AB2291" s="278" t="str">
        <f t="shared" si="17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171"/>
        <v/>
      </c>
      <c r="T2292" s="225" t="str">
        <f ca="1">IF(B2292="","",IF(ISERROR(MATCH($J2292,SorP!$B$1:$B$6230,0)),"",INDIRECT("'SorP'!$A$"&amp;MATCH($J2292,SorP!$B$1:$B$6230,0))))</f>
        <v/>
      </c>
      <c r="U2292" s="241"/>
      <c r="V2292" s="275" t="e">
        <f>IF(C2292="",NA(),MATCH($B2292&amp;$C2292,'Smelter Look-up'!$J:$J,0))</f>
        <v>#N/A</v>
      </c>
      <c r="W2292" s="276"/>
      <c r="X2292" s="276">
        <f t="shared" ca="1" si="172"/>
        <v>0</v>
      </c>
      <c r="Y2292" s="276"/>
      <c r="Z2292" s="276"/>
      <c r="AB2292" s="278" t="str">
        <f t="shared" si="17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171"/>
        <v/>
      </c>
      <c r="T2293" s="225" t="str">
        <f ca="1">IF(B2293="","",IF(ISERROR(MATCH($J2293,SorP!$B$1:$B$6230,0)),"",INDIRECT("'SorP'!$A$"&amp;MATCH($J2293,SorP!$B$1:$B$6230,0))))</f>
        <v/>
      </c>
      <c r="U2293" s="241"/>
      <c r="V2293" s="275" t="e">
        <f>IF(C2293="",NA(),MATCH($B2293&amp;$C2293,'Smelter Look-up'!$J:$J,0))</f>
        <v>#N/A</v>
      </c>
      <c r="W2293" s="276"/>
      <c r="X2293" s="276">
        <f t="shared" ca="1" si="172"/>
        <v>0</v>
      </c>
      <c r="Y2293" s="276"/>
      <c r="Z2293" s="276"/>
      <c r="AB2293" s="278" t="str">
        <f t="shared" si="17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171"/>
        <v/>
      </c>
      <c r="T2294" s="225" t="str">
        <f ca="1">IF(B2294="","",IF(ISERROR(MATCH($J2294,SorP!$B$1:$B$6230,0)),"",INDIRECT("'SorP'!$A$"&amp;MATCH($J2294,SorP!$B$1:$B$6230,0))))</f>
        <v/>
      </c>
      <c r="U2294" s="241"/>
      <c r="V2294" s="275" t="e">
        <f>IF(C2294="",NA(),MATCH($B2294&amp;$C2294,'Smelter Look-up'!$J:$J,0))</f>
        <v>#N/A</v>
      </c>
      <c r="W2294" s="276"/>
      <c r="X2294" s="276">
        <f t="shared" ca="1" si="172"/>
        <v>0</v>
      </c>
      <c r="Y2294" s="276"/>
      <c r="Z2294" s="276"/>
      <c r="AB2294" s="278" t="str">
        <f t="shared" si="17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171"/>
        <v/>
      </c>
      <c r="T2295" s="225" t="str">
        <f ca="1">IF(B2295="","",IF(ISERROR(MATCH($J2295,SorP!$B$1:$B$6230,0)),"",INDIRECT("'SorP'!$A$"&amp;MATCH($J2295,SorP!$B$1:$B$6230,0))))</f>
        <v/>
      </c>
      <c r="U2295" s="241"/>
      <c r="V2295" s="275" t="e">
        <f>IF(C2295="",NA(),MATCH($B2295&amp;$C2295,'Smelter Look-up'!$J:$J,0))</f>
        <v>#N/A</v>
      </c>
      <c r="W2295" s="276"/>
      <c r="X2295" s="276">
        <f t="shared" ca="1" si="172"/>
        <v>0</v>
      </c>
      <c r="Y2295" s="276"/>
      <c r="Z2295" s="276"/>
      <c r="AB2295" s="278" t="str">
        <f t="shared" si="17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171"/>
        <v/>
      </c>
      <c r="T2296" s="225" t="str">
        <f ca="1">IF(B2296="","",IF(ISERROR(MATCH($J2296,SorP!$B$1:$B$6230,0)),"",INDIRECT("'SorP'!$A$"&amp;MATCH($J2296,SorP!$B$1:$B$6230,0))))</f>
        <v/>
      </c>
      <c r="U2296" s="241"/>
      <c r="V2296" s="275" t="e">
        <f>IF(C2296="",NA(),MATCH($B2296&amp;$C2296,'Smelter Look-up'!$J:$J,0))</f>
        <v>#N/A</v>
      </c>
      <c r="W2296" s="276"/>
      <c r="X2296" s="276">
        <f t="shared" ca="1" si="172"/>
        <v>0</v>
      </c>
      <c r="Y2296" s="276"/>
      <c r="Z2296" s="276"/>
      <c r="AB2296" s="278" t="str">
        <f t="shared" si="17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171"/>
        <v/>
      </c>
      <c r="T2297" s="225" t="str">
        <f ca="1">IF(B2297="","",IF(ISERROR(MATCH($J2297,SorP!$B$1:$B$6230,0)),"",INDIRECT("'SorP'!$A$"&amp;MATCH($J2297,SorP!$B$1:$B$6230,0))))</f>
        <v/>
      </c>
      <c r="U2297" s="241"/>
      <c r="V2297" s="275" t="e">
        <f>IF(C2297="",NA(),MATCH($B2297&amp;$C2297,'Smelter Look-up'!$J:$J,0))</f>
        <v>#N/A</v>
      </c>
      <c r="W2297" s="276"/>
      <c r="X2297" s="276">
        <f t="shared" ca="1" si="172"/>
        <v>0</v>
      </c>
      <c r="Y2297" s="276"/>
      <c r="Z2297" s="276"/>
      <c r="AB2297" s="278" t="str">
        <f t="shared" si="17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171"/>
        <v/>
      </c>
      <c r="T2298" s="225" t="str">
        <f ca="1">IF(B2298="","",IF(ISERROR(MATCH($J2298,SorP!$B$1:$B$6230,0)),"",INDIRECT("'SorP'!$A$"&amp;MATCH($J2298,SorP!$B$1:$B$6230,0))))</f>
        <v/>
      </c>
      <c r="U2298" s="241"/>
      <c r="V2298" s="275" t="e">
        <f>IF(C2298="",NA(),MATCH($B2298&amp;$C2298,'Smelter Look-up'!$J:$J,0))</f>
        <v>#N/A</v>
      </c>
      <c r="W2298" s="276"/>
      <c r="X2298" s="276">
        <f t="shared" ca="1" si="172"/>
        <v>0</v>
      </c>
      <c r="Y2298" s="276"/>
      <c r="Z2298" s="276"/>
      <c r="AB2298" s="278" t="str">
        <f t="shared" si="17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17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175">IF(AND(C2299="Smelter not listed",OR(LEN(D2299)=0,LEN(E2299)=0)),1,0)</f>
        <v>0</v>
      </c>
      <c r="Y2299" s="276"/>
      <c r="Z2299" s="276"/>
      <c r="AB2299" s="278" t="str">
        <f t="shared" ref="AB2299" si="17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17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178">IF(AND(C2300="Smelter not listed",OR(LEN(D2300)=0,LEN(E2300)=0)),1,0)</f>
        <v>0</v>
      </c>
      <c r="Y2300" s="276"/>
      <c r="Z2300" s="276"/>
      <c r="AB2300" s="278" t="str">
        <f t="shared" ref="AB2300:AB2331" si="17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177"/>
        <v/>
      </c>
      <c r="T2301" s="225" t="str">
        <f ca="1">IF(B2301="","",IF(ISERROR(MATCH($J2301,SorP!$B$1:$B$6230,0)),"",INDIRECT("'SorP'!$A$"&amp;MATCH($J2301,SorP!$B$1:$B$6230,0))))</f>
        <v/>
      </c>
      <c r="U2301" s="241"/>
      <c r="V2301" s="275" t="e">
        <f>IF(C2301="",NA(),MATCH($B2301&amp;$C2301,'Smelter Look-up'!$J:$J,0))</f>
        <v>#N/A</v>
      </c>
      <c r="W2301" s="276"/>
      <c r="X2301" s="276">
        <f t="shared" ca="1" si="178"/>
        <v>0</v>
      </c>
      <c r="Y2301" s="276"/>
      <c r="Z2301" s="276"/>
      <c r="AB2301" s="278" t="str">
        <f t="shared" si="17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177"/>
        <v/>
      </c>
      <c r="T2302" s="225" t="str">
        <f ca="1">IF(B2302="","",IF(ISERROR(MATCH($J2302,SorP!$B$1:$B$6230,0)),"",INDIRECT("'SorP'!$A$"&amp;MATCH($J2302,SorP!$B$1:$B$6230,0))))</f>
        <v/>
      </c>
      <c r="U2302" s="241"/>
      <c r="V2302" s="275" t="e">
        <f>IF(C2302="",NA(),MATCH($B2302&amp;$C2302,'Smelter Look-up'!$J:$J,0))</f>
        <v>#N/A</v>
      </c>
      <c r="W2302" s="276"/>
      <c r="X2302" s="276">
        <f t="shared" ca="1" si="178"/>
        <v>0</v>
      </c>
      <c r="Y2302" s="276"/>
      <c r="Z2302" s="276"/>
      <c r="AB2302" s="278" t="str">
        <f t="shared" si="17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177"/>
        <v/>
      </c>
      <c r="T2303" s="225" t="str">
        <f ca="1">IF(B2303="","",IF(ISERROR(MATCH($J2303,SorP!$B$1:$B$6230,0)),"",INDIRECT("'SorP'!$A$"&amp;MATCH($J2303,SorP!$B$1:$B$6230,0))))</f>
        <v/>
      </c>
      <c r="U2303" s="241"/>
      <c r="V2303" s="275" t="e">
        <f>IF(C2303="",NA(),MATCH($B2303&amp;$C2303,'Smelter Look-up'!$J:$J,0))</f>
        <v>#N/A</v>
      </c>
      <c r="W2303" s="276"/>
      <c r="X2303" s="276">
        <f t="shared" ca="1" si="178"/>
        <v>0</v>
      </c>
      <c r="Y2303" s="276"/>
      <c r="Z2303" s="276"/>
      <c r="AB2303" s="278" t="str">
        <f t="shared" si="17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177"/>
        <v/>
      </c>
      <c r="T2304" s="225" t="str">
        <f ca="1">IF(B2304="","",IF(ISERROR(MATCH($J2304,SorP!$B$1:$B$6230,0)),"",INDIRECT("'SorP'!$A$"&amp;MATCH($J2304,SorP!$B$1:$B$6230,0))))</f>
        <v/>
      </c>
      <c r="U2304" s="241"/>
      <c r="V2304" s="275" t="e">
        <f>IF(C2304="",NA(),MATCH($B2304&amp;$C2304,'Smelter Look-up'!$J:$J,0))</f>
        <v>#N/A</v>
      </c>
      <c r="W2304" s="276"/>
      <c r="X2304" s="276">
        <f t="shared" ca="1" si="178"/>
        <v>0</v>
      </c>
      <c r="Y2304" s="276"/>
      <c r="Z2304" s="276"/>
      <c r="AB2304" s="278" t="str">
        <f t="shared" si="17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177"/>
        <v/>
      </c>
      <c r="T2305" s="225" t="str">
        <f ca="1">IF(B2305="","",IF(ISERROR(MATCH($J2305,SorP!$B$1:$B$6230,0)),"",INDIRECT("'SorP'!$A$"&amp;MATCH($J2305,SorP!$B$1:$B$6230,0))))</f>
        <v/>
      </c>
      <c r="U2305" s="241"/>
      <c r="V2305" s="275" t="e">
        <f>IF(C2305="",NA(),MATCH($B2305&amp;$C2305,'Smelter Look-up'!$J:$J,0))</f>
        <v>#N/A</v>
      </c>
      <c r="W2305" s="276"/>
      <c r="X2305" s="276">
        <f t="shared" ca="1" si="178"/>
        <v>0</v>
      </c>
      <c r="Y2305" s="276"/>
      <c r="Z2305" s="276"/>
      <c r="AB2305" s="278" t="str">
        <f t="shared" si="17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177"/>
        <v/>
      </c>
      <c r="T2306" s="225" t="str">
        <f ca="1">IF(B2306="","",IF(ISERROR(MATCH($J2306,SorP!$B$1:$B$6230,0)),"",INDIRECT("'SorP'!$A$"&amp;MATCH($J2306,SorP!$B$1:$B$6230,0))))</f>
        <v/>
      </c>
      <c r="U2306" s="241"/>
      <c r="V2306" s="275" t="e">
        <f>IF(C2306="",NA(),MATCH($B2306&amp;$C2306,'Smelter Look-up'!$J:$J,0))</f>
        <v>#N/A</v>
      </c>
      <c r="W2306" s="276"/>
      <c r="X2306" s="276">
        <f t="shared" ca="1" si="178"/>
        <v>0</v>
      </c>
      <c r="Y2306" s="276"/>
      <c r="Z2306" s="276"/>
      <c r="AB2306" s="278" t="str">
        <f t="shared" si="17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177"/>
        <v/>
      </c>
      <c r="T2307" s="225" t="str">
        <f ca="1">IF(B2307="","",IF(ISERROR(MATCH($J2307,SorP!$B$1:$B$6230,0)),"",INDIRECT("'SorP'!$A$"&amp;MATCH($J2307,SorP!$B$1:$B$6230,0))))</f>
        <v/>
      </c>
      <c r="U2307" s="241"/>
      <c r="V2307" s="275" t="e">
        <f>IF(C2307="",NA(),MATCH($B2307&amp;$C2307,'Smelter Look-up'!$J:$J,0))</f>
        <v>#N/A</v>
      </c>
      <c r="W2307" s="276"/>
      <c r="X2307" s="276">
        <f t="shared" ca="1" si="178"/>
        <v>0</v>
      </c>
      <c r="Y2307" s="276"/>
      <c r="Z2307" s="276"/>
      <c r="AB2307" s="278" t="str">
        <f t="shared" si="17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177"/>
        <v/>
      </c>
      <c r="T2308" s="225" t="str">
        <f ca="1">IF(B2308="","",IF(ISERROR(MATCH($J2308,SorP!$B$1:$B$6230,0)),"",INDIRECT("'SorP'!$A$"&amp;MATCH($J2308,SorP!$B$1:$B$6230,0))))</f>
        <v/>
      </c>
      <c r="U2308" s="241"/>
      <c r="V2308" s="275" t="e">
        <f>IF(C2308="",NA(),MATCH($B2308&amp;$C2308,'Smelter Look-up'!$J:$J,0))</f>
        <v>#N/A</v>
      </c>
      <c r="W2308" s="276"/>
      <c r="X2308" s="276">
        <f t="shared" ca="1" si="178"/>
        <v>0</v>
      </c>
      <c r="Y2308" s="276"/>
      <c r="Z2308" s="276"/>
      <c r="AB2308" s="278" t="str">
        <f t="shared" si="17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177"/>
        <v/>
      </c>
      <c r="T2309" s="225" t="str">
        <f ca="1">IF(B2309="","",IF(ISERROR(MATCH($J2309,SorP!$B$1:$B$6230,0)),"",INDIRECT("'SorP'!$A$"&amp;MATCH($J2309,SorP!$B$1:$B$6230,0))))</f>
        <v/>
      </c>
      <c r="U2309" s="241"/>
      <c r="V2309" s="275" t="e">
        <f>IF(C2309="",NA(),MATCH($B2309&amp;$C2309,'Smelter Look-up'!$J:$J,0))</f>
        <v>#N/A</v>
      </c>
      <c r="W2309" s="276"/>
      <c r="X2309" s="276">
        <f t="shared" ca="1" si="178"/>
        <v>0</v>
      </c>
      <c r="Y2309" s="276"/>
      <c r="Z2309" s="276"/>
      <c r="AB2309" s="278" t="str">
        <f t="shared" si="17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177"/>
        <v/>
      </c>
      <c r="T2310" s="225" t="str">
        <f ca="1">IF(B2310="","",IF(ISERROR(MATCH($J2310,SorP!$B$1:$B$6230,0)),"",INDIRECT("'SorP'!$A$"&amp;MATCH($J2310,SorP!$B$1:$B$6230,0))))</f>
        <v/>
      </c>
      <c r="U2310" s="241"/>
      <c r="V2310" s="275" t="e">
        <f>IF(C2310="",NA(),MATCH($B2310&amp;$C2310,'Smelter Look-up'!$J:$J,0))</f>
        <v>#N/A</v>
      </c>
      <c r="W2310" s="276"/>
      <c r="X2310" s="276">
        <f t="shared" ca="1" si="178"/>
        <v>0</v>
      </c>
      <c r="Y2310" s="276"/>
      <c r="Z2310" s="276"/>
      <c r="AB2310" s="278" t="str">
        <f t="shared" si="17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177"/>
        <v/>
      </c>
      <c r="T2311" s="225" t="str">
        <f ca="1">IF(B2311="","",IF(ISERROR(MATCH($J2311,SorP!$B$1:$B$6230,0)),"",INDIRECT("'SorP'!$A$"&amp;MATCH($J2311,SorP!$B$1:$B$6230,0))))</f>
        <v/>
      </c>
      <c r="U2311" s="241"/>
      <c r="V2311" s="275" t="e">
        <f>IF(C2311="",NA(),MATCH($B2311&amp;$C2311,'Smelter Look-up'!$J:$J,0))</f>
        <v>#N/A</v>
      </c>
      <c r="W2311" s="276"/>
      <c r="X2311" s="276">
        <f t="shared" ca="1" si="178"/>
        <v>0</v>
      </c>
      <c r="Y2311" s="276"/>
      <c r="Z2311" s="276"/>
      <c r="AB2311" s="278" t="str">
        <f t="shared" si="17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177"/>
        <v/>
      </c>
      <c r="T2312" s="225" t="str">
        <f ca="1">IF(B2312="","",IF(ISERROR(MATCH($J2312,SorP!$B$1:$B$6230,0)),"",INDIRECT("'SorP'!$A$"&amp;MATCH($J2312,SorP!$B$1:$B$6230,0))))</f>
        <v/>
      </c>
      <c r="U2312" s="241"/>
      <c r="V2312" s="275" t="e">
        <f>IF(C2312="",NA(),MATCH($B2312&amp;$C2312,'Smelter Look-up'!$J:$J,0))</f>
        <v>#N/A</v>
      </c>
      <c r="W2312" s="276"/>
      <c r="X2312" s="276">
        <f t="shared" ca="1" si="178"/>
        <v>0</v>
      </c>
      <c r="Y2312" s="276"/>
      <c r="Z2312" s="276"/>
      <c r="AB2312" s="278" t="str">
        <f t="shared" si="17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177"/>
        <v/>
      </c>
      <c r="T2313" s="225" t="str">
        <f ca="1">IF(B2313="","",IF(ISERROR(MATCH($J2313,SorP!$B$1:$B$6230,0)),"",INDIRECT("'SorP'!$A$"&amp;MATCH($J2313,SorP!$B$1:$B$6230,0))))</f>
        <v/>
      </c>
      <c r="U2313" s="241"/>
      <c r="V2313" s="275" t="e">
        <f>IF(C2313="",NA(),MATCH($B2313&amp;$C2313,'Smelter Look-up'!$J:$J,0))</f>
        <v>#N/A</v>
      </c>
      <c r="W2313" s="276"/>
      <c r="X2313" s="276">
        <f t="shared" ca="1" si="178"/>
        <v>0</v>
      </c>
      <c r="Y2313" s="276"/>
      <c r="Z2313" s="276"/>
      <c r="AB2313" s="278" t="str">
        <f t="shared" si="17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177"/>
        <v/>
      </c>
      <c r="T2314" s="225" t="str">
        <f ca="1">IF(B2314="","",IF(ISERROR(MATCH($J2314,SorP!$B$1:$B$6230,0)),"",INDIRECT("'SorP'!$A$"&amp;MATCH($J2314,SorP!$B$1:$B$6230,0))))</f>
        <v/>
      </c>
      <c r="U2314" s="241"/>
      <c r="V2314" s="275" t="e">
        <f>IF(C2314="",NA(),MATCH($B2314&amp;$C2314,'Smelter Look-up'!$J:$J,0))</f>
        <v>#N/A</v>
      </c>
      <c r="W2314" s="276"/>
      <c r="X2314" s="276">
        <f t="shared" ca="1" si="178"/>
        <v>0</v>
      </c>
      <c r="Y2314" s="276"/>
      <c r="Z2314" s="276"/>
      <c r="AB2314" s="278" t="str">
        <f t="shared" si="17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177"/>
        <v/>
      </c>
      <c r="T2315" s="225" t="str">
        <f ca="1">IF(B2315="","",IF(ISERROR(MATCH($J2315,SorP!$B$1:$B$6230,0)),"",INDIRECT("'SorP'!$A$"&amp;MATCH($J2315,SorP!$B$1:$B$6230,0))))</f>
        <v/>
      </c>
      <c r="U2315" s="241"/>
      <c r="V2315" s="275" t="e">
        <f>IF(C2315="",NA(),MATCH($B2315&amp;$C2315,'Smelter Look-up'!$J:$J,0))</f>
        <v>#N/A</v>
      </c>
      <c r="W2315" s="276"/>
      <c r="X2315" s="276">
        <f t="shared" ca="1" si="178"/>
        <v>0</v>
      </c>
      <c r="Y2315" s="276"/>
      <c r="Z2315" s="276"/>
      <c r="AB2315" s="278" t="str">
        <f t="shared" si="17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177"/>
        <v/>
      </c>
      <c r="T2316" s="225" t="str">
        <f ca="1">IF(B2316="","",IF(ISERROR(MATCH($J2316,SorP!$B$1:$B$6230,0)),"",INDIRECT("'SorP'!$A$"&amp;MATCH($J2316,SorP!$B$1:$B$6230,0))))</f>
        <v/>
      </c>
      <c r="U2316" s="241"/>
      <c r="V2316" s="275" t="e">
        <f>IF(C2316="",NA(),MATCH($B2316&amp;$C2316,'Smelter Look-up'!$J:$J,0))</f>
        <v>#N/A</v>
      </c>
      <c r="W2316" s="276"/>
      <c r="X2316" s="276">
        <f t="shared" ca="1" si="178"/>
        <v>0</v>
      </c>
      <c r="Y2316" s="276"/>
      <c r="Z2316" s="276"/>
      <c r="AB2316" s="278" t="str">
        <f t="shared" si="17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177"/>
        <v/>
      </c>
      <c r="T2317" s="225" t="str">
        <f ca="1">IF(B2317="","",IF(ISERROR(MATCH($J2317,SorP!$B$1:$B$6230,0)),"",INDIRECT("'SorP'!$A$"&amp;MATCH($J2317,SorP!$B$1:$B$6230,0))))</f>
        <v/>
      </c>
      <c r="U2317" s="241"/>
      <c r="V2317" s="275" t="e">
        <f>IF(C2317="",NA(),MATCH($B2317&amp;$C2317,'Smelter Look-up'!$J:$J,0))</f>
        <v>#N/A</v>
      </c>
      <c r="W2317" s="276"/>
      <c r="X2317" s="276">
        <f t="shared" ca="1" si="178"/>
        <v>0</v>
      </c>
      <c r="Y2317" s="276"/>
      <c r="Z2317" s="276"/>
      <c r="AB2317" s="278" t="str">
        <f t="shared" si="17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177"/>
        <v/>
      </c>
      <c r="T2318" s="225" t="str">
        <f ca="1">IF(B2318="","",IF(ISERROR(MATCH($J2318,SorP!$B$1:$B$6230,0)),"",INDIRECT("'SorP'!$A$"&amp;MATCH($J2318,SorP!$B$1:$B$6230,0))))</f>
        <v/>
      </c>
      <c r="U2318" s="241"/>
      <c r="V2318" s="275" t="e">
        <f>IF(C2318="",NA(),MATCH($B2318&amp;$C2318,'Smelter Look-up'!$J:$J,0))</f>
        <v>#N/A</v>
      </c>
      <c r="W2318" s="276"/>
      <c r="X2318" s="276">
        <f t="shared" ca="1" si="178"/>
        <v>0</v>
      </c>
      <c r="Y2318" s="276"/>
      <c r="Z2318" s="276"/>
      <c r="AB2318" s="278" t="str">
        <f t="shared" si="17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177"/>
        <v/>
      </c>
      <c r="T2319" s="225" t="str">
        <f ca="1">IF(B2319="","",IF(ISERROR(MATCH($J2319,SorP!$B$1:$B$6230,0)),"",INDIRECT("'SorP'!$A$"&amp;MATCH($J2319,SorP!$B$1:$B$6230,0))))</f>
        <v/>
      </c>
      <c r="U2319" s="241"/>
      <c r="V2319" s="275" t="e">
        <f>IF(C2319="",NA(),MATCH($B2319&amp;$C2319,'Smelter Look-up'!$J:$J,0))</f>
        <v>#N/A</v>
      </c>
      <c r="W2319" s="276"/>
      <c r="X2319" s="276">
        <f t="shared" ca="1" si="178"/>
        <v>0</v>
      </c>
      <c r="Y2319" s="276"/>
      <c r="Z2319" s="276"/>
      <c r="AB2319" s="278" t="str">
        <f t="shared" si="17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177"/>
        <v/>
      </c>
      <c r="T2320" s="225" t="str">
        <f ca="1">IF(B2320="","",IF(ISERROR(MATCH($J2320,SorP!$B$1:$B$6230,0)),"",INDIRECT("'SorP'!$A$"&amp;MATCH($J2320,SorP!$B$1:$B$6230,0))))</f>
        <v/>
      </c>
      <c r="U2320" s="241"/>
      <c r="V2320" s="275" t="e">
        <f>IF(C2320="",NA(),MATCH($B2320&amp;$C2320,'Smelter Look-up'!$J:$J,0))</f>
        <v>#N/A</v>
      </c>
      <c r="W2320" s="276"/>
      <c r="X2320" s="276">
        <f t="shared" ca="1" si="178"/>
        <v>0</v>
      </c>
      <c r="Y2320" s="276"/>
      <c r="Z2320" s="276"/>
      <c r="AB2320" s="278" t="str">
        <f t="shared" si="17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177"/>
        <v/>
      </c>
      <c r="T2321" s="225" t="str">
        <f ca="1">IF(B2321="","",IF(ISERROR(MATCH($J2321,SorP!$B$1:$B$6230,0)),"",INDIRECT("'SorP'!$A$"&amp;MATCH($J2321,SorP!$B$1:$B$6230,0))))</f>
        <v/>
      </c>
      <c r="U2321" s="241"/>
      <c r="V2321" s="275" t="e">
        <f>IF(C2321="",NA(),MATCH($B2321&amp;$C2321,'Smelter Look-up'!$J:$J,0))</f>
        <v>#N/A</v>
      </c>
      <c r="W2321" s="276"/>
      <c r="X2321" s="276">
        <f t="shared" ca="1" si="178"/>
        <v>0</v>
      </c>
      <c r="Y2321" s="276"/>
      <c r="Z2321" s="276"/>
      <c r="AB2321" s="278" t="str">
        <f t="shared" si="17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177"/>
        <v/>
      </c>
      <c r="T2322" s="225" t="str">
        <f ca="1">IF(B2322="","",IF(ISERROR(MATCH($J2322,SorP!$B$1:$B$6230,0)),"",INDIRECT("'SorP'!$A$"&amp;MATCH($J2322,SorP!$B$1:$B$6230,0))))</f>
        <v/>
      </c>
      <c r="U2322" s="241"/>
      <c r="V2322" s="275" t="e">
        <f>IF(C2322="",NA(),MATCH($B2322&amp;$C2322,'Smelter Look-up'!$J:$J,0))</f>
        <v>#N/A</v>
      </c>
      <c r="W2322" s="276"/>
      <c r="X2322" s="276">
        <f t="shared" ca="1" si="178"/>
        <v>0</v>
      </c>
      <c r="Y2322" s="276"/>
      <c r="Z2322" s="276"/>
      <c r="AB2322" s="278" t="str">
        <f t="shared" si="17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177"/>
        <v/>
      </c>
      <c r="T2323" s="225" t="str">
        <f ca="1">IF(B2323="","",IF(ISERROR(MATCH($J2323,SorP!$B$1:$B$6230,0)),"",INDIRECT("'SorP'!$A$"&amp;MATCH($J2323,SorP!$B$1:$B$6230,0))))</f>
        <v/>
      </c>
      <c r="U2323" s="241"/>
      <c r="V2323" s="275" t="e">
        <f>IF(C2323="",NA(),MATCH($B2323&amp;$C2323,'Smelter Look-up'!$J:$J,0))</f>
        <v>#N/A</v>
      </c>
      <c r="W2323" s="276"/>
      <c r="X2323" s="276">
        <f t="shared" ca="1" si="178"/>
        <v>0</v>
      </c>
      <c r="Y2323" s="276"/>
      <c r="Z2323" s="276"/>
      <c r="AB2323" s="278" t="str">
        <f t="shared" si="17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177"/>
        <v/>
      </c>
      <c r="T2324" s="225" t="str">
        <f ca="1">IF(B2324="","",IF(ISERROR(MATCH($J2324,SorP!$B$1:$B$6230,0)),"",INDIRECT("'SorP'!$A$"&amp;MATCH($J2324,SorP!$B$1:$B$6230,0))))</f>
        <v/>
      </c>
      <c r="U2324" s="241"/>
      <c r="V2324" s="275" t="e">
        <f>IF(C2324="",NA(),MATCH($B2324&amp;$C2324,'Smelter Look-up'!$J:$J,0))</f>
        <v>#N/A</v>
      </c>
      <c r="W2324" s="276"/>
      <c r="X2324" s="276">
        <f t="shared" ca="1" si="178"/>
        <v>0</v>
      </c>
      <c r="Y2324" s="276"/>
      <c r="Z2324" s="276"/>
      <c r="AB2324" s="278" t="str">
        <f t="shared" si="17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177"/>
        <v/>
      </c>
      <c r="T2325" s="225" t="str">
        <f ca="1">IF(B2325="","",IF(ISERROR(MATCH($J2325,SorP!$B$1:$B$6230,0)),"",INDIRECT("'SorP'!$A$"&amp;MATCH($J2325,SorP!$B$1:$B$6230,0))))</f>
        <v/>
      </c>
      <c r="U2325" s="241"/>
      <c r="V2325" s="275" t="e">
        <f>IF(C2325="",NA(),MATCH($B2325&amp;$C2325,'Smelter Look-up'!$J:$J,0))</f>
        <v>#N/A</v>
      </c>
      <c r="W2325" s="276"/>
      <c r="X2325" s="276">
        <f t="shared" ca="1" si="178"/>
        <v>0</v>
      </c>
      <c r="Y2325" s="276"/>
      <c r="Z2325" s="276"/>
      <c r="AB2325" s="278" t="str">
        <f t="shared" si="17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177"/>
        <v/>
      </c>
      <c r="T2326" s="225" t="str">
        <f ca="1">IF(B2326="","",IF(ISERROR(MATCH($J2326,SorP!$B$1:$B$6230,0)),"",INDIRECT("'SorP'!$A$"&amp;MATCH($J2326,SorP!$B$1:$B$6230,0))))</f>
        <v/>
      </c>
      <c r="U2326" s="241"/>
      <c r="V2326" s="275" t="e">
        <f>IF(C2326="",NA(),MATCH($B2326&amp;$C2326,'Smelter Look-up'!$J:$J,0))</f>
        <v>#N/A</v>
      </c>
      <c r="W2326" s="276"/>
      <c r="X2326" s="276">
        <f t="shared" ca="1" si="178"/>
        <v>0</v>
      </c>
      <c r="Y2326" s="276"/>
      <c r="Z2326" s="276"/>
      <c r="AB2326" s="278" t="str">
        <f t="shared" si="17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177"/>
        <v/>
      </c>
      <c r="T2327" s="225" t="str">
        <f ca="1">IF(B2327="","",IF(ISERROR(MATCH($J2327,SorP!$B$1:$B$6230,0)),"",INDIRECT("'SorP'!$A$"&amp;MATCH($J2327,SorP!$B$1:$B$6230,0))))</f>
        <v/>
      </c>
      <c r="U2327" s="241"/>
      <c r="V2327" s="275" t="e">
        <f>IF(C2327="",NA(),MATCH($B2327&amp;$C2327,'Smelter Look-up'!$J:$J,0))</f>
        <v>#N/A</v>
      </c>
      <c r="W2327" s="276"/>
      <c r="X2327" s="276">
        <f t="shared" ca="1" si="178"/>
        <v>0</v>
      </c>
      <c r="Y2327" s="276"/>
      <c r="Z2327" s="276"/>
      <c r="AB2327" s="278" t="str">
        <f t="shared" si="17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177"/>
        <v/>
      </c>
      <c r="T2328" s="225" t="str">
        <f ca="1">IF(B2328="","",IF(ISERROR(MATCH($J2328,SorP!$B$1:$B$6230,0)),"",INDIRECT("'SorP'!$A$"&amp;MATCH($J2328,SorP!$B$1:$B$6230,0))))</f>
        <v/>
      </c>
      <c r="U2328" s="241"/>
      <c r="V2328" s="275" t="e">
        <f>IF(C2328="",NA(),MATCH($B2328&amp;$C2328,'Smelter Look-up'!$J:$J,0))</f>
        <v>#N/A</v>
      </c>
      <c r="W2328" s="276"/>
      <c r="X2328" s="276">
        <f t="shared" ca="1" si="178"/>
        <v>0</v>
      </c>
      <c r="Y2328" s="276"/>
      <c r="Z2328" s="276"/>
      <c r="AB2328" s="278" t="str">
        <f t="shared" si="17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177"/>
        <v/>
      </c>
      <c r="T2329" s="225" t="str">
        <f ca="1">IF(B2329="","",IF(ISERROR(MATCH($J2329,SorP!$B$1:$B$6230,0)),"",INDIRECT("'SorP'!$A$"&amp;MATCH($J2329,SorP!$B$1:$B$6230,0))))</f>
        <v/>
      </c>
      <c r="U2329" s="241"/>
      <c r="V2329" s="275" t="e">
        <f>IF(C2329="",NA(),MATCH($B2329&amp;$C2329,'Smelter Look-up'!$J:$J,0))</f>
        <v>#N/A</v>
      </c>
      <c r="W2329" s="276"/>
      <c r="X2329" s="276">
        <f t="shared" ca="1" si="178"/>
        <v>0</v>
      </c>
      <c r="Y2329" s="276"/>
      <c r="Z2329" s="276"/>
      <c r="AB2329" s="278" t="str">
        <f t="shared" si="17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177"/>
        <v/>
      </c>
      <c r="T2330" s="225" t="str">
        <f ca="1">IF(B2330="","",IF(ISERROR(MATCH($J2330,SorP!$B$1:$B$6230,0)),"",INDIRECT("'SorP'!$A$"&amp;MATCH($J2330,SorP!$B$1:$B$6230,0))))</f>
        <v/>
      </c>
      <c r="U2330" s="241"/>
      <c r="V2330" s="275" t="e">
        <f>IF(C2330="",NA(),MATCH($B2330&amp;$C2330,'Smelter Look-up'!$J:$J,0))</f>
        <v>#N/A</v>
      </c>
      <c r="W2330" s="276"/>
      <c r="X2330" s="276">
        <f t="shared" ca="1" si="178"/>
        <v>0</v>
      </c>
      <c r="Y2330" s="276"/>
      <c r="Z2330" s="276"/>
      <c r="AB2330" s="278" t="str">
        <f t="shared" si="17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177"/>
        <v/>
      </c>
      <c r="T2331" s="225" t="str">
        <f ca="1">IF(B2331="","",IF(ISERROR(MATCH($J2331,SorP!$B$1:$B$6230,0)),"",INDIRECT("'SorP'!$A$"&amp;MATCH($J2331,SorP!$B$1:$B$6230,0))))</f>
        <v/>
      </c>
      <c r="U2331" s="241"/>
      <c r="V2331" s="275" t="e">
        <f>IF(C2331="",NA(),MATCH($B2331&amp;$C2331,'Smelter Look-up'!$J:$J,0))</f>
        <v>#N/A</v>
      </c>
      <c r="W2331" s="276"/>
      <c r="X2331" s="276">
        <f t="shared" ca="1" si="178"/>
        <v>0</v>
      </c>
      <c r="Y2331" s="276"/>
      <c r="Z2331" s="276"/>
      <c r="AB2331" s="278" t="str">
        <f t="shared" si="17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18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181">IF(AND(C2332="Smelter not listed",OR(LEN(D2332)=0,LEN(E2332)=0)),1,0)</f>
        <v>0</v>
      </c>
      <c r="Y2332" s="276"/>
      <c r="Z2332" s="276"/>
      <c r="AB2332" s="278" t="str">
        <f t="shared" ref="AB2332:AB2362" si="18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180"/>
        <v/>
      </c>
      <c r="T2333" s="225" t="str">
        <f ca="1">IF(B2333="","",IF(ISERROR(MATCH($J2333,SorP!$B$1:$B$6230,0)),"",INDIRECT("'SorP'!$A$"&amp;MATCH($J2333,SorP!$B$1:$B$6230,0))))</f>
        <v/>
      </c>
      <c r="U2333" s="241"/>
      <c r="V2333" s="275" t="e">
        <f>IF(C2333="",NA(),MATCH($B2333&amp;$C2333,'Smelter Look-up'!$J:$J,0))</f>
        <v>#N/A</v>
      </c>
      <c r="W2333" s="276"/>
      <c r="X2333" s="276">
        <f t="shared" ca="1" si="181"/>
        <v>0</v>
      </c>
      <c r="Y2333" s="276"/>
      <c r="Z2333" s="276"/>
      <c r="AB2333" s="278" t="str">
        <f t="shared" si="18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180"/>
        <v/>
      </c>
      <c r="T2334" s="225" t="str">
        <f ca="1">IF(B2334="","",IF(ISERROR(MATCH($J2334,SorP!$B$1:$B$6230,0)),"",INDIRECT("'SorP'!$A$"&amp;MATCH($J2334,SorP!$B$1:$B$6230,0))))</f>
        <v/>
      </c>
      <c r="U2334" s="241"/>
      <c r="V2334" s="275" t="e">
        <f>IF(C2334="",NA(),MATCH($B2334&amp;$C2334,'Smelter Look-up'!$J:$J,0))</f>
        <v>#N/A</v>
      </c>
      <c r="W2334" s="276"/>
      <c r="X2334" s="276">
        <f t="shared" ca="1" si="181"/>
        <v>0</v>
      </c>
      <c r="Y2334" s="276"/>
      <c r="Z2334" s="276"/>
      <c r="AB2334" s="278" t="str">
        <f t="shared" si="18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180"/>
        <v/>
      </c>
      <c r="T2335" s="225" t="str">
        <f ca="1">IF(B2335="","",IF(ISERROR(MATCH($J2335,SorP!$B$1:$B$6230,0)),"",INDIRECT("'SorP'!$A$"&amp;MATCH($J2335,SorP!$B$1:$B$6230,0))))</f>
        <v/>
      </c>
      <c r="U2335" s="241"/>
      <c r="V2335" s="275" t="e">
        <f>IF(C2335="",NA(),MATCH($B2335&amp;$C2335,'Smelter Look-up'!$J:$J,0))</f>
        <v>#N/A</v>
      </c>
      <c r="W2335" s="276"/>
      <c r="X2335" s="276">
        <f t="shared" ca="1" si="181"/>
        <v>0</v>
      </c>
      <c r="Y2335" s="276"/>
      <c r="Z2335" s="276"/>
      <c r="AB2335" s="278" t="str">
        <f t="shared" si="18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180"/>
        <v/>
      </c>
      <c r="T2336" s="225" t="str">
        <f ca="1">IF(B2336="","",IF(ISERROR(MATCH($J2336,SorP!$B$1:$B$6230,0)),"",INDIRECT("'SorP'!$A$"&amp;MATCH($J2336,SorP!$B$1:$B$6230,0))))</f>
        <v/>
      </c>
      <c r="U2336" s="241"/>
      <c r="V2336" s="275" t="e">
        <f>IF(C2336="",NA(),MATCH($B2336&amp;$C2336,'Smelter Look-up'!$J:$J,0))</f>
        <v>#N/A</v>
      </c>
      <c r="W2336" s="276"/>
      <c r="X2336" s="276">
        <f t="shared" ca="1" si="181"/>
        <v>0</v>
      </c>
      <c r="Y2336" s="276"/>
      <c r="Z2336" s="276"/>
      <c r="AB2336" s="278" t="str">
        <f t="shared" si="18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180"/>
        <v/>
      </c>
      <c r="T2337" s="225" t="str">
        <f ca="1">IF(B2337="","",IF(ISERROR(MATCH($J2337,SorP!$B$1:$B$6230,0)),"",INDIRECT("'SorP'!$A$"&amp;MATCH($J2337,SorP!$B$1:$B$6230,0))))</f>
        <v/>
      </c>
      <c r="U2337" s="241"/>
      <c r="V2337" s="275" t="e">
        <f>IF(C2337="",NA(),MATCH($B2337&amp;$C2337,'Smelter Look-up'!$J:$J,0))</f>
        <v>#N/A</v>
      </c>
      <c r="W2337" s="276"/>
      <c r="X2337" s="276">
        <f t="shared" ca="1" si="181"/>
        <v>0</v>
      </c>
      <c r="Y2337" s="276"/>
      <c r="Z2337" s="276"/>
      <c r="AB2337" s="278" t="str">
        <f t="shared" si="18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180"/>
        <v/>
      </c>
      <c r="T2338" s="225" t="str">
        <f ca="1">IF(B2338="","",IF(ISERROR(MATCH($J2338,SorP!$B$1:$B$6230,0)),"",INDIRECT("'SorP'!$A$"&amp;MATCH($J2338,SorP!$B$1:$B$6230,0))))</f>
        <v/>
      </c>
      <c r="U2338" s="241"/>
      <c r="V2338" s="275" t="e">
        <f>IF(C2338="",NA(),MATCH($B2338&amp;$C2338,'Smelter Look-up'!$J:$J,0))</f>
        <v>#N/A</v>
      </c>
      <c r="W2338" s="276"/>
      <c r="X2338" s="276">
        <f t="shared" ca="1" si="181"/>
        <v>0</v>
      </c>
      <c r="Y2338" s="276"/>
      <c r="Z2338" s="276"/>
      <c r="AB2338" s="278" t="str">
        <f t="shared" si="18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180"/>
        <v/>
      </c>
      <c r="T2339" s="225" t="str">
        <f ca="1">IF(B2339="","",IF(ISERROR(MATCH($J2339,SorP!$B$1:$B$6230,0)),"",INDIRECT("'SorP'!$A$"&amp;MATCH($J2339,SorP!$B$1:$B$6230,0))))</f>
        <v/>
      </c>
      <c r="U2339" s="241"/>
      <c r="V2339" s="275" t="e">
        <f>IF(C2339="",NA(),MATCH($B2339&amp;$C2339,'Smelter Look-up'!$J:$J,0))</f>
        <v>#N/A</v>
      </c>
      <c r="W2339" s="276"/>
      <c r="X2339" s="276">
        <f t="shared" ca="1" si="181"/>
        <v>0</v>
      </c>
      <c r="Y2339" s="276"/>
      <c r="Z2339" s="276"/>
      <c r="AB2339" s="278" t="str">
        <f t="shared" si="18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180"/>
        <v/>
      </c>
      <c r="T2340" s="225" t="str">
        <f ca="1">IF(B2340="","",IF(ISERROR(MATCH($J2340,SorP!$B$1:$B$6230,0)),"",INDIRECT("'SorP'!$A$"&amp;MATCH($J2340,SorP!$B$1:$B$6230,0))))</f>
        <v/>
      </c>
      <c r="U2340" s="241"/>
      <c r="V2340" s="275" t="e">
        <f>IF(C2340="",NA(),MATCH($B2340&amp;$C2340,'Smelter Look-up'!$J:$J,0))</f>
        <v>#N/A</v>
      </c>
      <c r="W2340" s="276"/>
      <c r="X2340" s="276">
        <f t="shared" ca="1" si="181"/>
        <v>0</v>
      </c>
      <c r="Y2340" s="276"/>
      <c r="Z2340" s="276"/>
      <c r="AB2340" s="278" t="str">
        <f t="shared" si="18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180"/>
        <v/>
      </c>
      <c r="T2341" s="225" t="str">
        <f ca="1">IF(B2341="","",IF(ISERROR(MATCH($J2341,SorP!$B$1:$B$6230,0)),"",INDIRECT("'SorP'!$A$"&amp;MATCH($J2341,SorP!$B$1:$B$6230,0))))</f>
        <v/>
      </c>
      <c r="U2341" s="241"/>
      <c r="V2341" s="275" t="e">
        <f>IF(C2341="",NA(),MATCH($B2341&amp;$C2341,'Smelter Look-up'!$J:$J,0))</f>
        <v>#N/A</v>
      </c>
      <c r="W2341" s="276"/>
      <c r="X2341" s="276">
        <f t="shared" ca="1" si="181"/>
        <v>0</v>
      </c>
      <c r="Y2341" s="276"/>
      <c r="Z2341" s="276"/>
      <c r="AB2341" s="278" t="str">
        <f t="shared" si="18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180"/>
        <v/>
      </c>
      <c r="T2342" s="225" t="str">
        <f ca="1">IF(B2342="","",IF(ISERROR(MATCH($J2342,SorP!$B$1:$B$6230,0)),"",INDIRECT("'SorP'!$A$"&amp;MATCH($J2342,SorP!$B$1:$B$6230,0))))</f>
        <v/>
      </c>
      <c r="U2342" s="241"/>
      <c r="V2342" s="275" t="e">
        <f>IF(C2342="",NA(),MATCH($B2342&amp;$C2342,'Smelter Look-up'!$J:$J,0))</f>
        <v>#N/A</v>
      </c>
      <c r="W2342" s="276"/>
      <c r="X2342" s="276">
        <f t="shared" ca="1" si="181"/>
        <v>0</v>
      </c>
      <c r="Y2342" s="276"/>
      <c r="Z2342" s="276"/>
      <c r="AB2342" s="278" t="str">
        <f t="shared" si="18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180"/>
        <v/>
      </c>
      <c r="T2343" s="225" t="str">
        <f ca="1">IF(B2343="","",IF(ISERROR(MATCH($J2343,SorP!$B$1:$B$6230,0)),"",INDIRECT("'SorP'!$A$"&amp;MATCH($J2343,SorP!$B$1:$B$6230,0))))</f>
        <v/>
      </c>
      <c r="U2343" s="241"/>
      <c r="V2343" s="275" t="e">
        <f>IF(C2343="",NA(),MATCH($B2343&amp;$C2343,'Smelter Look-up'!$J:$J,0))</f>
        <v>#N/A</v>
      </c>
      <c r="W2343" s="276"/>
      <c r="X2343" s="276">
        <f t="shared" ca="1" si="181"/>
        <v>0</v>
      </c>
      <c r="Y2343" s="276"/>
      <c r="Z2343" s="276"/>
      <c r="AB2343" s="278" t="str">
        <f t="shared" si="18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180"/>
        <v/>
      </c>
      <c r="T2344" s="225" t="str">
        <f ca="1">IF(B2344="","",IF(ISERROR(MATCH($J2344,SorP!$B$1:$B$6230,0)),"",INDIRECT("'SorP'!$A$"&amp;MATCH($J2344,SorP!$B$1:$B$6230,0))))</f>
        <v/>
      </c>
      <c r="U2344" s="241"/>
      <c r="V2344" s="275" t="e">
        <f>IF(C2344="",NA(),MATCH($B2344&amp;$C2344,'Smelter Look-up'!$J:$J,0))</f>
        <v>#N/A</v>
      </c>
      <c r="W2344" s="276"/>
      <c r="X2344" s="276">
        <f t="shared" ca="1" si="181"/>
        <v>0</v>
      </c>
      <c r="Y2344" s="276"/>
      <c r="Z2344" s="276"/>
      <c r="AB2344" s="278" t="str">
        <f t="shared" si="18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180"/>
        <v/>
      </c>
      <c r="T2345" s="225" t="str">
        <f ca="1">IF(B2345="","",IF(ISERROR(MATCH($J2345,SorP!$B$1:$B$6230,0)),"",INDIRECT("'SorP'!$A$"&amp;MATCH($J2345,SorP!$B$1:$B$6230,0))))</f>
        <v/>
      </c>
      <c r="U2345" s="241"/>
      <c r="V2345" s="275" t="e">
        <f>IF(C2345="",NA(),MATCH($B2345&amp;$C2345,'Smelter Look-up'!$J:$J,0))</f>
        <v>#N/A</v>
      </c>
      <c r="W2345" s="276"/>
      <c r="X2345" s="276">
        <f t="shared" ca="1" si="181"/>
        <v>0</v>
      </c>
      <c r="Y2345" s="276"/>
      <c r="Z2345" s="276"/>
      <c r="AB2345" s="278" t="str">
        <f t="shared" si="18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180"/>
        <v/>
      </c>
      <c r="T2346" s="225" t="str">
        <f ca="1">IF(B2346="","",IF(ISERROR(MATCH($J2346,SorP!$B$1:$B$6230,0)),"",INDIRECT("'SorP'!$A$"&amp;MATCH($J2346,SorP!$B$1:$B$6230,0))))</f>
        <v/>
      </c>
      <c r="U2346" s="241"/>
      <c r="V2346" s="275" t="e">
        <f>IF(C2346="",NA(),MATCH($B2346&amp;$C2346,'Smelter Look-up'!$J:$J,0))</f>
        <v>#N/A</v>
      </c>
      <c r="W2346" s="276"/>
      <c r="X2346" s="276">
        <f t="shared" ca="1" si="181"/>
        <v>0</v>
      </c>
      <c r="Y2346" s="276"/>
      <c r="Z2346" s="276"/>
      <c r="AB2346" s="278" t="str">
        <f t="shared" si="18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180"/>
        <v/>
      </c>
      <c r="T2347" s="225" t="str">
        <f ca="1">IF(B2347="","",IF(ISERROR(MATCH($J2347,SorP!$B$1:$B$6230,0)),"",INDIRECT("'SorP'!$A$"&amp;MATCH($J2347,SorP!$B$1:$B$6230,0))))</f>
        <v/>
      </c>
      <c r="U2347" s="241"/>
      <c r="V2347" s="275" t="e">
        <f>IF(C2347="",NA(),MATCH($B2347&amp;$C2347,'Smelter Look-up'!$J:$J,0))</f>
        <v>#N/A</v>
      </c>
      <c r="W2347" s="276"/>
      <c r="X2347" s="276">
        <f t="shared" ca="1" si="181"/>
        <v>0</v>
      </c>
      <c r="Y2347" s="276"/>
      <c r="Z2347" s="276"/>
      <c r="AB2347" s="278" t="str">
        <f t="shared" si="18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180"/>
        <v/>
      </c>
      <c r="T2348" s="225" t="str">
        <f ca="1">IF(B2348="","",IF(ISERROR(MATCH($J2348,SorP!$B$1:$B$6230,0)),"",INDIRECT("'SorP'!$A$"&amp;MATCH($J2348,SorP!$B$1:$B$6230,0))))</f>
        <v/>
      </c>
      <c r="U2348" s="241"/>
      <c r="V2348" s="275" t="e">
        <f>IF(C2348="",NA(),MATCH($B2348&amp;$C2348,'Smelter Look-up'!$J:$J,0))</f>
        <v>#N/A</v>
      </c>
      <c r="W2348" s="276"/>
      <c r="X2348" s="276">
        <f t="shared" ca="1" si="181"/>
        <v>0</v>
      </c>
      <c r="Y2348" s="276"/>
      <c r="Z2348" s="276"/>
      <c r="AB2348" s="278" t="str">
        <f t="shared" si="18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180"/>
        <v/>
      </c>
      <c r="T2349" s="225" t="str">
        <f ca="1">IF(B2349="","",IF(ISERROR(MATCH($J2349,SorP!$B$1:$B$6230,0)),"",INDIRECT("'SorP'!$A$"&amp;MATCH($J2349,SorP!$B$1:$B$6230,0))))</f>
        <v/>
      </c>
      <c r="U2349" s="241"/>
      <c r="V2349" s="275" t="e">
        <f>IF(C2349="",NA(),MATCH($B2349&amp;$C2349,'Smelter Look-up'!$J:$J,0))</f>
        <v>#N/A</v>
      </c>
      <c r="W2349" s="276"/>
      <c r="X2349" s="276">
        <f t="shared" ca="1" si="181"/>
        <v>0</v>
      </c>
      <c r="Y2349" s="276"/>
      <c r="Z2349" s="276"/>
      <c r="AB2349" s="278" t="str">
        <f t="shared" si="18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180"/>
        <v/>
      </c>
      <c r="T2350" s="225" t="str">
        <f ca="1">IF(B2350="","",IF(ISERROR(MATCH($J2350,SorP!$B$1:$B$6230,0)),"",INDIRECT("'SorP'!$A$"&amp;MATCH($J2350,SorP!$B$1:$B$6230,0))))</f>
        <v/>
      </c>
      <c r="U2350" s="241"/>
      <c r="V2350" s="275" t="e">
        <f>IF(C2350="",NA(),MATCH($B2350&amp;$C2350,'Smelter Look-up'!$J:$J,0))</f>
        <v>#N/A</v>
      </c>
      <c r="W2350" s="276"/>
      <c r="X2350" s="276">
        <f t="shared" ca="1" si="181"/>
        <v>0</v>
      </c>
      <c r="Y2350" s="276"/>
      <c r="Z2350" s="276"/>
      <c r="AB2350" s="278" t="str">
        <f t="shared" si="18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180"/>
        <v/>
      </c>
      <c r="T2351" s="225" t="str">
        <f ca="1">IF(B2351="","",IF(ISERROR(MATCH($J2351,SorP!$B$1:$B$6230,0)),"",INDIRECT("'SorP'!$A$"&amp;MATCH($J2351,SorP!$B$1:$B$6230,0))))</f>
        <v/>
      </c>
      <c r="U2351" s="241"/>
      <c r="V2351" s="275" t="e">
        <f>IF(C2351="",NA(),MATCH($B2351&amp;$C2351,'Smelter Look-up'!$J:$J,0))</f>
        <v>#N/A</v>
      </c>
      <c r="W2351" s="276"/>
      <c r="X2351" s="276">
        <f t="shared" ca="1" si="181"/>
        <v>0</v>
      </c>
      <c r="Y2351" s="276"/>
      <c r="Z2351" s="276"/>
      <c r="AB2351" s="278" t="str">
        <f t="shared" si="18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180"/>
        <v/>
      </c>
      <c r="T2352" s="225" t="str">
        <f ca="1">IF(B2352="","",IF(ISERROR(MATCH($J2352,SorP!$B$1:$B$6230,0)),"",INDIRECT("'SorP'!$A$"&amp;MATCH($J2352,SorP!$B$1:$B$6230,0))))</f>
        <v/>
      </c>
      <c r="U2352" s="241"/>
      <c r="V2352" s="275" t="e">
        <f>IF(C2352="",NA(),MATCH($B2352&amp;$C2352,'Smelter Look-up'!$J:$J,0))</f>
        <v>#N/A</v>
      </c>
      <c r="W2352" s="276"/>
      <c r="X2352" s="276">
        <f t="shared" ca="1" si="181"/>
        <v>0</v>
      </c>
      <c r="Y2352" s="276"/>
      <c r="Z2352" s="276"/>
      <c r="AB2352" s="278" t="str">
        <f t="shared" si="18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180"/>
        <v/>
      </c>
      <c r="T2353" s="225" t="str">
        <f ca="1">IF(B2353="","",IF(ISERROR(MATCH($J2353,SorP!$B$1:$B$6230,0)),"",INDIRECT("'SorP'!$A$"&amp;MATCH($J2353,SorP!$B$1:$B$6230,0))))</f>
        <v/>
      </c>
      <c r="U2353" s="241"/>
      <c r="V2353" s="275" t="e">
        <f>IF(C2353="",NA(),MATCH($B2353&amp;$C2353,'Smelter Look-up'!$J:$J,0))</f>
        <v>#N/A</v>
      </c>
      <c r="W2353" s="276"/>
      <c r="X2353" s="276">
        <f t="shared" ca="1" si="181"/>
        <v>0</v>
      </c>
      <c r="Y2353" s="276"/>
      <c r="Z2353" s="276"/>
      <c r="AB2353" s="278" t="str">
        <f t="shared" si="18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180"/>
        <v/>
      </c>
      <c r="T2354" s="225" t="str">
        <f ca="1">IF(B2354="","",IF(ISERROR(MATCH($J2354,SorP!$B$1:$B$6230,0)),"",INDIRECT("'SorP'!$A$"&amp;MATCH($J2354,SorP!$B$1:$B$6230,0))))</f>
        <v/>
      </c>
      <c r="U2354" s="241"/>
      <c r="V2354" s="275" t="e">
        <f>IF(C2354="",NA(),MATCH($B2354&amp;$C2354,'Smelter Look-up'!$J:$J,0))</f>
        <v>#N/A</v>
      </c>
      <c r="W2354" s="276"/>
      <c r="X2354" s="276">
        <f t="shared" ca="1" si="181"/>
        <v>0</v>
      </c>
      <c r="Y2354" s="276"/>
      <c r="Z2354" s="276"/>
      <c r="AB2354" s="278" t="str">
        <f t="shared" si="18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180"/>
        <v/>
      </c>
      <c r="T2355" s="225" t="str">
        <f ca="1">IF(B2355="","",IF(ISERROR(MATCH($J2355,SorP!$B$1:$B$6230,0)),"",INDIRECT("'SorP'!$A$"&amp;MATCH($J2355,SorP!$B$1:$B$6230,0))))</f>
        <v/>
      </c>
      <c r="U2355" s="241"/>
      <c r="V2355" s="275" t="e">
        <f>IF(C2355="",NA(),MATCH($B2355&amp;$C2355,'Smelter Look-up'!$J:$J,0))</f>
        <v>#N/A</v>
      </c>
      <c r="W2355" s="276"/>
      <c r="X2355" s="276">
        <f t="shared" ca="1" si="181"/>
        <v>0</v>
      </c>
      <c r="Y2355" s="276"/>
      <c r="Z2355" s="276"/>
      <c r="AB2355" s="278" t="str">
        <f t="shared" si="18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180"/>
        <v/>
      </c>
      <c r="T2356" s="225" t="str">
        <f ca="1">IF(B2356="","",IF(ISERROR(MATCH($J2356,SorP!$B$1:$B$6230,0)),"",INDIRECT("'SorP'!$A$"&amp;MATCH($J2356,SorP!$B$1:$B$6230,0))))</f>
        <v/>
      </c>
      <c r="U2356" s="241"/>
      <c r="V2356" s="275" t="e">
        <f>IF(C2356="",NA(),MATCH($B2356&amp;$C2356,'Smelter Look-up'!$J:$J,0))</f>
        <v>#N/A</v>
      </c>
      <c r="W2356" s="276"/>
      <c r="X2356" s="276">
        <f t="shared" ca="1" si="181"/>
        <v>0</v>
      </c>
      <c r="Y2356" s="276"/>
      <c r="Z2356" s="276"/>
      <c r="AB2356" s="278" t="str">
        <f t="shared" si="18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180"/>
        <v/>
      </c>
      <c r="T2357" s="225" t="str">
        <f ca="1">IF(B2357="","",IF(ISERROR(MATCH($J2357,SorP!$B$1:$B$6230,0)),"",INDIRECT("'SorP'!$A$"&amp;MATCH($J2357,SorP!$B$1:$B$6230,0))))</f>
        <v/>
      </c>
      <c r="U2357" s="241"/>
      <c r="V2357" s="275" t="e">
        <f>IF(C2357="",NA(),MATCH($B2357&amp;$C2357,'Smelter Look-up'!$J:$J,0))</f>
        <v>#N/A</v>
      </c>
      <c r="W2357" s="276"/>
      <c r="X2357" s="276">
        <f t="shared" ca="1" si="181"/>
        <v>0</v>
      </c>
      <c r="Y2357" s="276"/>
      <c r="Z2357" s="276"/>
      <c r="AB2357" s="278" t="str">
        <f t="shared" si="18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180"/>
        <v/>
      </c>
      <c r="T2358" s="225" t="str">
        <f ca="1">IF(B2358="","",IF(ISERROR(MATCH($J2358,SorP!$B$1:$B$6230,0)),"",INDIRECT("'SorP'!$A$"&amp;MATCH($J2358,SorP!$B$1:$B$6230,0))))</f>
        <v/>
      </c>
      <c r="U2358" s="241"/>
      <c r="V2358" s="275" t="e">
        <f>IF(C2358="",NA(),MATCH($B2358&amp;$C2358,'Smelter Look-up'!$J:$J,0))</f>
        <v>#N/A</v>
      </c>
      <c r="W2358" s="276"/>
      <c r="X2358" s="276">
        <f t="shared" ca="1" si="181"/>
        <v>0</v>
      </c>
      <c r="Y2358" s="276"/>
      <c r="Z2358" s="276"/>
      <c r="AB2358" s="278" t="str">
        <f t="shared" si="18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180"/>
        <v/>
      </c>
      <c r="T2359" s="225" t="str">
        <f ca="1">IF(B2359="","",IF(ISERROR(MATCH($J2359,SorP!$B$1:$B$6230,0)),"",INDIRECT("'SorP'!$A$"&amp;MATCH($J2359,SorP!$B$1:$B$6230,0))))</f>
        <v/>
      </c>
      <c r="U2359" s="241"/>
      <c r="V2359" s="275" t="e">
        <f>IF(C2359="",NA(),MATCH($B2359&amp;$C2359,'Smelter Look-up'!$J:$J,0))</f>
        <v>#N/A</v>
      </c>
      <c r="W2359" s="276"/>
      <c r="X2359" s="276">
        <f t="shared" ca="1" si="181"/>
        <v>0</v>
      </c>
      <c r="Y2359" s="276"/>
      <c r="Z2359" s="276"/>
      <c r="AB2359" s="278" t="str">
        <f t="shared" si="18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180"/>
        <v/>
      </c>
      <c r="T2360" s="225" t="str">
        <f ca="1">IF(B2360="","",IF(ISERROR(MATCH($J2360,SorP!$B$1:$B$6230,0)),"",INDIRECT("'SorP'!$A$"&amp;MATCH($J2360,SorP!$B$1:$B$6230,0))))</f>
        <v/>
      </c>
      <c r="U2360" s="241"/>
      <c r="V2360" s="275" t="e">
        <f>IF(C2360="",NA(),MATCH($B2360&amp;$C2360,'Smelter Look-up'!$J:$J,0))</f>
        <v>#N/A</v>
      </c>
      <c r="W2360" s="276"/>
      <c r="X2360" s="276">
        <f t="shared" ca="1" si="181"/>
        <v>0</v>
      </c>
      <c r="Y2360" s="276"/>
      <c r="Z2360" s="276"/>
      <c r="AB2360" s="278" t="str">
        <f t="shared" si="18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180"/>
        <v/>
      </c>
      <c r="T2361" s="225" t="str">
        <f ca="1">IF(B2361="","",IF(ISERROR(MATCH($J2361,SorP!$B$1:$B$6230,0)),"",INDIRECT("'SorP'!$A$"&amp;MATCH($J2361,SorP!$B$1:$B$6230,0))))</f>
        <v/>
      </c>
      <c r="U2361" s="241"/>
      <c r="V2361" s="275" t="e">
        <f>IF(C2361="",NA(),MATCH($B2361&amp;$C2361,'Smelter Look-up'!$J:$J,0))</f>
        <v>#N/A</v>
      </c>
      <c r="W2361" s="276"/>
      <c r="X2361" s="276">
        <f t="shared" ca="1" si="181"/>
        <v>0</v>
      </c>
      <c r="Y2361" s="276"/>
      <c r="Z2361" s="276"/>
      <c r="AB2361" s="278" t="str">
        <f t="shared" si="18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180"/>
        <v/>
      </c>
      <c r="T2362" s="225" t="str">
        <f ca="1">IF(B2362="","",IF(ISERROR(MATCH($J2362,SorP!$B$1:$B$6230,0)),"",INDIRECT("'SorP'!$A$"&amp;MATCH($J2362,SorP!$B$1:$B$6230,0))))</f>
        <v/>
      </c>
      <c r="U2362" s="241"/>
      <c r="V2362" s="275" t="e">
        <f>IF(C2362="",NA(),MATCH($B2362&amp;$C2362,'Smelter Look-up'!$J:$J,0))</f>
        <v>#N/A</v>
      </c>
      <c r="W2362" s="276"/>
      <c r="X2362" s="276">
        <f t="shared" ca="1" si="181"/>
        <v>0</v>
      </c>
      <c r="Y2362" s="276"/>
      <c r="Z2362" s="276"/>
      <c r="AB2362" s="278" t="str">
        <f t="shared" si="18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18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184">IF(AND(C2363="Smelter not listed",OR(LEN(D2363)=0,LEN(E2363)=0)),1,0)</f>
        <v>0</v>
      </c>
      <c r="Y2363" s="276"/>
      <c r="Z2363" s="276"/>
      <c r="AB2363" s="278" t="str">
        <f t="shared" ref="AB2363" si="18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18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187">IF(AND(C2364="Smelter not listed",OR(LEN(D2364)=0,LEN(E2364)=0)),1,0)</f>
        <v>0</v>
      </c>
      <c r="Y2364" s="276"/>
      <c r="Z2364" s="276"/>
      <c r="AB2364" s="278" t="str">
        <f t="shared" ref="AB2364:AB2395" si="18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186"/>
        <v/>
      </c>
      <c r="T2365" s="225" t="str">
        <f ca="1">IF(B2365="","",IF(ISERROR(MATCH($J2365,SorP!$B$1:$B$6230,0)),"",INDIRECT("'SorP'!$A$"&amp;MATCH($J2365,SorP!$B$1:$B$6230,0))))</f>
        <v/>
      </c>
      <c r="U2365" s="241"/>
      <c r="V2365" s="275" t="e">
        <f>IF(C2365="",NA(),MATCH($B2365&amp;$C2365,'Smelter Look-up'!$J:$J,0))</f>
        <v>#N/A</v>
      </c>
      <c r="W2365" s="276"/>
      <c r="X2365" s="276">
        <f t="shared" ca="1" si="187"/>
        <v>0</v>
      </c>
      <c r="Y2365" s="276"/>
      <c r="Z2365" s="276"/>
      <c r="AB2365" s="278" t="str">
        <f t="shared" si="18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186"/>
        <v/>
      </c>
      <c r="T2366" s="225" t="str">
        <f ca="1">IF(B2366="","",IF(ISERROR(MATCH($J2366,SorP!$B$1:$B$6230,0)),"",INDIRECT("'SorP'!$A$"&amp;MATCH($J2366,SorP!$B$1:$B$6230,0))))</f>
        <v/>
      </c>
      <c r="U2366" s="241"/>
      <c r="V2366" s="275" t="e">
        <f>IF(C2366="",NA(),MATCH($B2366&amp;$C2366,'Smelter Look-up'!$J:$J,0))</f>
        <v>#N/A</v>
      </c>
      <c r="W2366" s="276"/>
      <c r="X2366" s="276">
        <f t="shared" ca="1" si="187"/>
        <v>0</v>
      </c>
      <c r="Y2366" s="276"/>
      <c r="Z2366" s="276"/>
      <c r="AB2366" s="278" t="str">
        <f t="shared" si="18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186"/>
        <v/>
      </c>
      <c r="T2367" s="225" t="str">
        <f ca="1">IF(B2367="","",IF(ISERROR(MATCH($J2367,SorP!$B$1:$B$6230,0)),"",INDIRECT("'SorP'!$A$"&amp;MATCH($J2367,SorP!$B$1:$B$6230,0))))</f>
        <v/>
      </c>
      <c r="U2367" s="241"/>
      <c r="V2367" s="275" t="e">
        <f>IF(C2367="",NA(),MATCH($B2367&amp;$C2367,'Smelter Look-up'!$J:$J,0))</f>
        <v>#N/A</v>
      </c>
      <c r="W2367" s="276"/>
      <c r="X2367" s="276">
        <f t="shared" ca="1" si="187"/>
        <v>0</v>
      </c>
      <c r="Y2367" s="276"/>
      <c r="Z2367" s="276"/>
      <c r="AB2367" s="278" t="str">
        <f t="shared" si="18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186"/>
        <v/>
      </c>
      <c r="T2368" s="225" t="str">
        <f ca="1">IF(B2368="","",IF(ISERROR(MATCH($J2368,SorP!$B$1:$B$6230,0)),"",INDIRECT("'SorP'!$A$"&amp;MATCH($J2368,SorP!$B$1:$B$6230,0))))</f>
        <v/>
      </c>
      <c r="U2368" s="241"/>
      <c r="V2368" s="275" t="e">
        <f>IF(C2368="",NA(),MATCH($B2368&amp;$C2368,'Smelter Look-up'!$J:$J,0))</f>
        <v>#N/A</v>
      </c>
      <c r="W2368" s="276"/>
      <c r="X2368" s="276">
        <f t="shared" ca="1" si="187"/>
        <v>0</v>
      </c>
      <c r="Y2368" s="276"/>
      <c r="Z2368" s="276"/>
      <c r="AB2368" s="278" t="str">
        <f t="shared" si="18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186"/>
        <v/>
      </c>
      <c r="T2369" s="225" t="str">
        <f ca="1">IF(B2369="","",IF(ISERROR(MATCH($J2369,SorP!$B$1:$B$6230,0)),"",INDIRECT("'SorP'!$A$"&amp;MATCH($J2369,SorP!$B$1:$B$6230,0))))</f>
        <v/>
      </c>
      <c r="U2369" s="241"/>
      <c r="V2369" s="275" t="e">
        <f>IF(C2369="",NA(),MATCH($B2369&amp;$C2369,'Smelter Look-up'!$J:$J,0))</f>
        <v>#N/A</v>
      </c>
      <c r="W2369" s="276"/>
      <c r="X2369" s="276">
        <f t="shared" ca="1" si="187"/>
        <v>0</v>
      </c>
      <c r="Y2369" s="276"/>
      <c r="Z2369" s="276"/>
      <c r="AB2369" s="278" t="str">
        <f t="shared" si="18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186"/>
        <v/>
      </c>
      <c r="T2370" s="225" t="str">
        <f ca="1">IF(B2370="","",IF(ISERROR(MATCH($J2370,SorP!$B$1:$B$6230,0)),"",INDIRECT("'SorP'!$A$"&amp;MATCH($J2370,SorP!$B$1:$B$6230,0))))</f>
        <v/>
      </c>
      <c r="U2370" s="241"/>
      <c r="V2370" s="275" t="e">
        <f>IF(C2370="",NA(),MATCH($B2370&amp;$C2370,'Smelter Look-up'!$J:$J,0))</f>
        <v>#N/A</v>
      </c>
      <c r="W2370" s="276"/>
      <c r="X2370" s="276">
        <f t="shared" ca="1" si="187"/>
        <v>0</v>
      </c>
      <c r="Y2370" s="276"/>
      <c r="Z2370" s="276"/>
      <c r="AB2370" s="278" t="str">
        <f t="shared" si="18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186"/>
        <v/>
      </c>
      <c r="T2371" s="225" t="str">
        <f ca="1">IF(B2371="","",IF(ISERROR(MATCH($J2371,SorP!$B$1:$B$6230,0)),"",INDIRECT("'SorP'!$A$"&amp;MATCH($J2371,SorP!$B$1:$B$6230,0))))</f>
        <v/>
      </c>
      <c r="U2371" s="241"/>
      <c r="V2371" s="275" t="e">
        <f>IF(C2371="",NA(),MATCH($B2371&amp;$C2371,'Smelter Look-up'!$J:$J,0))</f>
        <v>#N/A</v>
      </c>
      <c r="W2371" s="276"/>
      <c r="X2371" s="276">
        <f t="shared" ca="1" si="187"/>
        <v>0</v>
      </c>
      <c r="Y2371" s="276"/>
      <c r="Z2371" s="276"/>
      <c r="AB2371" s="278" t="str">
        <f t="shared" si="18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186"/>
        <v/>
      </c>
      <c r="T2372" s="225" t="str">
        <f ca="1">IF(B2372="","",IF(ISERROR(MATCH($J2372,SorP!$B$1:$B$6230,0)),"",INDIRECT("'SorP'!$A$"&amp;MATCH($J2372,SorP!$B$1:$B$6230,0))))</f>
        <v/>
      </c>
      <c r="U2372" s="241"/>
      <c r="V2372" s="275" t="e">
        <f>IF(C2372="",NA(),MATCH($B2372&amp;$C2372,'Smelter Look-up'!$J:$J,0))</f>
        <v>#N/A</v>
      </c>
      <c r="W2372" s="276"/>
      <c r="X2372" s="276">
        <f t="shared" ca="1" si="187"/>
        <v>0</v>
      </c>
      <c r="Y2372" s="276"/>
      <c r="Z2372" s="276"/>
      <c r="AB2372" s="278" t="str">
        <f t="shared" si="18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186"/>
        <v/>
      </c>
      <c r="T2373" s="225" t="str">
        <f ca="1">IF(B2373="","",IF(ISERROR(MATCH($J2373,SorP!$B$1:$B$6230,0)),"",INDIRECT("'SorP'!$A$"&amp;MATCH($J2373,SorP!$B$1:$B$6230,0))))</f>
        <v/>
      </c>
      <c r="U2373" s="241"/>
      <c r="V2373" s="275" t="e">
        <f>IF(C2373="",NA(),MATCH($B2373&amp;$C2373,'Smelter Look-up'!$J:$J,0))</f>
        <v>#N/A</v>
      </c>
      <c r="W2373" s="276"/>
      <c r="X2373" s="276">
        <f t="shared" ca="1" si="187"/>
        <v>0</v>
      </c>
      <c r="Y2373" s="276"/>
      <c r="Z2373" s="276"/>
      <c r="AB2373" s="278" t="str">
        <f t="shared" si="18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186"/>
        <v/>
      </c>
      <c r="T2374" s="225" t="str">
        <f ca="1">IF(B2374="","",IF(ISERROR(MATCH($J2374,SorP!$B$1:$B$6230,0)),"",INDIRECT("'SorP'!$A$"&amp;MATCH($J2374,SorP!$B$1:$B$6230,0))))</f>
        <v/>
      </c>
      <c r="U2374" s="241"/>
      <c r="V2374" s="275" t="e">
        <f>IF(C2374="",NA(),MATCH($B2374&amp;$C2374,'Smelter Look-up'!$J:$J,0))</f>
        <v>#N/A</v>
      </c>
      <c r="W2374" s="276"/>
      <c r="X2374" s="276">
        <f t="shared" ca="1" si="187"/>
        <v>0</v>
      </c>
      <c r="Y2374" s="276"/>
      <c r="Z2374" s="276"/>
      <c r="AB2374" s="278" t="str">
        <f t="shared" si="18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186"/>
        <v/>
      </c>
      <c r="T2375" s="225" t="str">
        <f ca="1">IF(B2375="","",IF(ISERROR(MATCH($J2375,SorP!$B$1:$B$6230,0)),"",INDIRECT("'SorP'!$A$"&amp;MATCH($J2375,SorP!$B$1:$B$6230,0))))</f>
        <v/>
      </c>
      <c r="U2375" s="241"/>
      <c r="V2375" s="275" t="e">
        <f>IF(C2375="",NA(),MATCH($B2375&amp;$C2375,'Smelter Look-up'!$J:$J,0))</f>
        <v>#N/A</v>
      </c>
      <c r="W2375" s="276"/>
      <c r="X2375" s="276">
        <f t="shared" ca="1" si="187"/>
        <v>0</v>
      </c>
      <c r="Y2375" s="276"/>
      <c r="Z2375" s="276"/>
      <c r="AB2375" s="278" t="str">
        <f t="shared" si="18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186"/>
        <v/>
      </c>
      <c r="T2376" s="225" t="str">
        <f ca="1">IF(B2376="","",IF(ISERROR(MATCH($J2376,SorP!$B$1:$B$6230,0)),"",INDIRECT("'SorP'!$A$"&amp;MATCH($J2376,SorP!$B$1:$B$6230,0))))</f>
        <v/>
      </c>
      <c r="U2376" s="241"/>
      <c r="V2376" s="275" t="e">
        <f>IF(C2376="",NA(),MATCH($B2376&amp;$C2376,'Smelter Look-up'!$J:$J,0))</f>
        <v>#N/A</v>
      </c>
      <c r="W2376" s="276"/>
      <c r="X2376" s="276">
        <f t="shared" ca="1" si="187"/>
        <v>0</v>
      </c>
      <c r="Y2376" s="276"/>
      <c r="Z2376" s="276"/>
      <c r="AB2376" s="278" t="str">
        <f t="shared" si="18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186"/>
        <v/>
      </c>
      <c r="T2377" s="225" t="str">
        <f ca="1">IF(B2377="","",IF(ISERROR(MATCH($J2377,SorP!$B$1:$B$6230,0)),"",INDIRECT("'SorP'!$A$"&amp;MATCH($J2377,SorP!$B$1:$B$6230,0))))</f>
        <v/>
      </c>
      <c r="U2377" s="241"/>
      <c r="V2377" s="275" t="e">
        <f>IF(C2377="",NA(),MATCH($B2377&amp;$C2377,'Smelter Look-up'!$J:$J,0))</f>
        <v>#N/A</v>
      </c>
      <c r="W2377" s="276"/>
      <c r="X2377" s="276">
        <f t="shared" ca="1" si="187"/>
        <v>0</v>
      </c>
      <c r="Y2377" s="276"/>
      <c r="Z2377" s="276"/>
      <c r="AB2377" s="278" t="str">
        <f t="shared" si="18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186"/>
        <v/>
      </c>
      <c r="T2378" s="225" t="str">
        <f ca="1">IF(B2378="","",IF(ISERROR(MATCH($J2378,SorP!$B$1:$B$6230,0)),"",INDIRECT("'SorP'!$A$"&amp;MATCH($J2378,SorP!$B$1:$B$6230,0))))</f>
        <v/>
      </c>
      <c r="U2378" s="241"/>
      <c r="V2378" s="275" t="e">
        <f>IF(C2378="",NA(),MATCH($B2378&amp;$C2378,'Smelter Look-up'!$J:$J,0))</f>
        <v>#N/A</v>
      </c>
      <c r="W2378" s="276"/>
      <c r="X2378" s="276">
        <f t="shared" ca="1" si="187"/>
        <v>0</v>
      </c>
      <c r="Y2378" s="276"/>
      <c r="Z2378" s="276"/>
      <c r="AB2378" s="278" t="str">
        <f t="shared" si="18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186"/>
        <v/>
      </c>
      <c r="T2379" s="225" t="str">
        <f ca="1">IF(B2379="","",IF(ISERROR(MATCH($J2379,SorP!$B$1:$B$6230,0)),"",INDIRECT("'SorP'!$A$"&amp;MATCH($J2379,SorP!$B$1:$B$6230,0))))</f>
        <v/>
      </c>
      <c r="U2379" s="241"/>
      <c r="V2379" s="275" t="e">
        <f>IF(C2379="",NA(),MATCH($B2379&amp;$C2379,'Smelter Look-up'!$J:$J,0))</f>
        <v>#N/A</v>
      </c>
      <c r="W2379" s="276"/>
      <c r="X2379" s="276">
        <f t="shared" ca="1" si="187"/>
        <v>0</v>
      </c>
      <c r="Y2379" s="276"/>
      <c r="Z2379" s="276"/>
      <c r="AB2379" s="278" t="str">
        <f t="shared" si="18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186"/>
        <v/>
      </c>
      <c r="T2380" s="225" t="str">
        <f ca="1">IF(B2380="","",IF(ISERROR(MATCH($J2380,SorP!$B$1:$B$6230,0)),"",INDIRECT("'SorP'!$A$"&amp;MATCH($J2380,SorP!$B$1:$B$6230,0))))</f>
        <v/>
      </c>
      <c r="U2380" s="241"/>
      <c r="V2380" s="275" t="e">
        <f>IF(C2380="",NA(),MATCH($B2380&amp;$C2380,'Smelter Look-up'!$J:$J,0))</f>
        <v>#N/A</v>
      </c>
      <c r="W2380" s="276"/>
      <c r="X2380" s="276">
        <f t="shared" ca="1" si="187"/>
        <v>0</v>
      </c>
      <c r="Y2380" s="276"/>
      <c r="Z2380" s="276"/>
      <c r="AB2380" s="278" t="str">
        <f t="shared" si="18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186"/>
        <v/>
      </c>
      <c r="T2381" s="225" t="str">
        <f ca="1">IF(B2381="","",IF(ISERROR(MATCH($J2381,SorP!$B$1:$B$6230,0)),"",INDIRECT("'SorP'!$A$"&amp;MATCH($J2381,SorP!$B$1:$B$6230,0))))</f>
        <v/>
      </c>
      <c r="U2381" s="241"/>
      <c r="V2381" s="275" t="e">
        <f>IF(C2381="",NA(),MATCH($B2381&amp;$C2381,'Smelter Look-up'!$J:$J,0))</f>
        <v>#N/A</v>
      </c>
      <c r="W2381" s="276"/>
      <c r="X2381" s="276">
        <f t="shared" ca="1" si="187"/>
        <v>0</v>
      </c>
      <c r="Y2381" s="276"/>
      <c r="Z2381" s="276"/>
      <c r="AB2381" s="278" t="str">
        <f t="shared" si="18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186"/>
        <v/>
      </c>
      <c r="T2382" s="225" t="str">
        <f ca="1">IF(B2382="","",IF(ISERROR(MATCH($J2382,SorP!$B$1:$B$6230,0)),"",INDIRECT("'SorP'!$A$"&amp;MATCH($J2382,SorP!$B$1:$B$6230,0))))</f>
        <v/>
      </c>
      <c r="U2382" s="241"/>
      <c r="V2382" s="275" t="e">
        <f>IF(C2382="",NA(),MATCH($B2382&amp;$C2382,'Smelter Look-up'!$J:$J,0))</f>
        <v>#N/A</v>
      </c>
      <c r="W2382" s="276"/>
      <c r="X2382" s="276">
        <f t="shared" ca="1" si="187"/>
        <v>0</v>
      </c>
      <c r="Y2382" s="276"/>
      <c r="Z2382" s="276"/>
      <c r="AB2382" s="278" t="str">
        <f t="shared" si="18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186"/>
        <v/>
      </c>
      <c r="T2383" s="225" t="str">
        <f ca="1">IF(B2383="","",IF(ISERROR(MATCH($J2383,SorP!$B$1:$B$6230,0)),"",INDIRECT("'SorP'!$A$"&amp;MATCH($J2383,SorP!$B$1:$B$6230,0))))</f>
        <v/>
      </c>
      <c r="U2383" s="241"/>
      <c r="V2383" s="275" t="e">
        <f>IF(C2383="",NA(),MATCH($B2383&amp;$C2383,'Smelter Look-up'!$J:$J,0))</f>
        <v>#N/A</v>
      </c>
      <c r="W2383" s="276"/>
      <c r="X2383" s="276">
        <f t="shared" ca="1" si="187"/>
        <v>0</v>
      </c>
      <c r="Y2383" s="276"/>
      <c r="Z2383" s="276"/>
      <c r="AB2383" s="278" t="str">
        <f t="shared" si="18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186"/>
        <v/>
      </c>
      <c r="T2384" s="225" t="str">
        <f ca="1">IF(B2384="","",IF(ISERROR(MATCH($J2384,SorP!$B$1:$B$6230,0)),"",INDIRECT("'SorP'!$A$"&amp;MATCH($J2384,SorP!$B$1:$B$6230,0))))</f>
        <v/>
      </c>
      <c r="U2384" s="241"/>
      <c r="V2384" s="275" t="e">
        <f>IF(C2384="",NA(),MATCH($B2384&amp;$C2384,'Smelter Look-up'!$J:$J,0))</f>
        <v>#N/A</v>
      </c>
      <c r="W2384" s="276"/>
      <c r="X2384" s="276">
        <f t="shared" ca="1" si="187"/>
        <v>0</v>
      </c>
      <c r="Y2384" s="276"/>
      <c r="Z2384" s="276"/>
      <c r="AB2384" s="278" t="str">
        <f t="shared" si="18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186"/>
        <v/>
      </c>
      <c r="T2385" s="225" t="str">
        <f ca="1">IF(B2385="","",IF(ISERROR(MATCH($J2385,SorP!$B$1:$B$6230,0)),"",INDIRECT("'SorP'!$A$"&amp;MATCH($J2385,SorP!$B$1:$B$6230,0))))</f>
        <v/>
      </c>
      <c r="U2385" s="241"/>
      <c r="V2385" s="275" t="e">
        <f>IF(C2385="",NA(),MATCH($B2385&amp;$C2385,'Smelter Look-up'!$J:$J,0))</f>
        <v>#N/A</v>
      </c>
      <c r="W2385" s="276"/>
      <c r="X2385" s="276">
        <f t="shared" ca="1" si="187"/>
        <v>0</v>
      </c>
      <c r="Y2385" s="276"/>
      <c r="Z2385" s="276"/>
      <c r="AB2385" s="278" t="str">
        <f t="shared" si="18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186"/>
        <v/>
      </c>
      <c r="T2386" s="225" t="str">
        <f ca="1">IF(B2386="","",IF(ISERROR(MATCH($J2386,SorP!$B$1:$B$6230,0)),"",INDIRECT("'SorP'!$A$"&amp;MATCH($J2386,SorP!$B$1:$B$6230,0))))</f>
        <v/>
      </c>
      <c r="U2386" s="241"/>
      <c r="V2386" s="275" t="e">
        <f>IF(C2386="",NA(),MATCH($B2386&amp;$C2386,'Smelter Look-up'!$J:$J,0))</f>
        <v>#N/A</v>
      </c>
      <c r="W2386" s="276"/>
      <c r="X2386" s="276">
        <f t="shared" ca="1" si="187"/>
        <v>0</v>
      </c>
      <c r="Y2386" s="276"/>
      <c r="Z2386" s="276"/>
      <c r="AB2386" s="278" t="str">
        <f t="shared" si="18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186"/>
        <v/>
      </c>
      <c r="T2387" s="225" t="str">
        <f ca="1">IF(B2387="","",IF(ISERROR(MATCH($J2387,SorP!$B$1:$B$6230,0)),"",INDIRECT("'SorP'!$A$"&amp;MATCH($J2387,SorP!$B$1:$B$6230,0))))</f>
        <v/>
      </c>
      <c r="U2387" s="241"/>
      <c r="V2387" s="275" t="e">
        <f>IF(C2387="",NA(),MATCH($B2387&amp;$C2387,'Smelter Look-up'!$J:$J,0))</f>
        <v>#N/A</v>
      </c>
      <c r="W2387" s="276"/>
      <c r="X2387" s="276">
        <f t="shared" ca="1" si="187"/>
        <v>0</v>
      </c>
      <c r="Y2387" s="276"/>
      <c r="Z2387" s="276"/>
      <c r="AB2387" s="278" t="str">
        <f t="shared" si="18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186"/>
        <v/>
      </c>
      <c r="T2388" s="225" t="str">
        <f ca="1">IF(B2388="","",IF(ISERROR(MATCH($J2388,SorP!$B$1:$B$6230,0)),"",INDIRECT("'SorP'!$A$"&amp;MATCH($J2388,SorP!$B$1:$B$6230,0))))</f>
        <v/>
      </c>
      <c r="U2388" s="241"/>
      <c r="V2388" s="275" t="e">
        <f>IF(C2388="",NA(),MATCH($B2388&amp;$C2388,'Smelter Look-up'!$J:$J,0))</f>
        <v>#N/A</v>
      </c>
      <c r="W2388" s="276"/>
      <c r="X2388" s="276">
        <f t="shared" ca="1" si="187"/>
        <v>0</v>
      </c>
      <c r="Y2388" s="276"/>
      <c r="Z2388" s="276"/>
      <c r="AB2388" s="278" t="str">
        <f t="shared" si="18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186"/>
        <v/>
      </c>
      <c r="T2389" s="225" t="str">
        <f ca="1">IF(B2389="","",IF(ISERROR(MATCH($J2389,SorP!$B$1:$B$6230,0)),"",INDIRECT("'SorP'!$A$"&amp;MATCH($J2389,SorP!$B$1:$B$6230,0))))</f>
        <v/>
      </c>
      <c r="U2389" s="241"/>
      <c r="V2389" s="275" t="e">
        <f>IF(C2389="",NA(),MATCH($B2389&amp;$C2389,'Smelter Look-up'!$J:$J,0))</f>
        <v>#N/A</v>
      </c>
      <c r="W2389" s="276"/>
      <c r="X2389" s="276">
        <f t="shared" ca="1" si="187"/>
        <v>0</v>
      </c>
      <c r="Y2389" s="276"/>
      <c r="Z2389" s="276"/>
      <c r="AB2389" s="278" t="str">
        <f t="shared" si="18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186"/>
        <v/>
      </c>
      <c r="T2390" s="225" t="str">
        <f ca="1">IF(B2390="","",IF(ISERROR(MATCH($J2390,SorP!$B$1:$B$6230,0)),"",INDIRECT("'SorP'!$A$"&amp;MATCH($J2390,SorP!$B$1:$B$6230,0))))</f>
        <v/>
      </c>
      <c r="U2390" s="241"/>
      <c r="V2390" s="275" t="e">
        <f>IF(C2390="",NA(),MATCH($B2390&amp;$C2390,'Smelter Look-up'!$J:$J,0))</f>
        <v>#N/A</v>
      </c>
      <c r="W2390" s="276"/>
      <c r="X2390" s="276">
        <f t="shared" ca="1" si="187"/>
        <v>0</v>
      </c>
      <c r="Y2390" s="276"/>
      <c r="Z2390" s="276"/>
      <c r="AB2390" s="278" t="str">
        <f t="shared" si="18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186"/>
        <v/>
      </c>
      <c r="T2391" s="225" t="str">
        <f ca="1">IF(B2391="","",IF(ISERROR(MATCH($J2391,SorP!$B$1:$B$6230,0)),"",INDIRECT("'SorP'!$A$"&amp;MATCH($J2391,SorP!$B$1:$B$6230,0))))</f>
        <v/>
      </c>
      <c r="U2391" s="241"/>
      <c r="V2391" s="275" t="e">
        <f>IF(C2391="",NA(),MATCH($B2391&amp;$C2391,'Smelter Look-up'!$J:$J,0))</f>
        <v>#N/A</v>
      </c>
      <c r="W2391" s="276"/>
      <c r="X2391" s="276">
        <f t="shared" ca="1" si="187"/>
        <v>0</v>
      </c>
      <c r="Y2391" s="276"/>
      <c r="Z2391" s="276"/>
      <c r="AB2391" s="278" t="str">
        <f t="shared" si="18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186"/>
        <v/>
      </c>
      <c r="T2392" s="225" t="str">
        <f ca="1">IF(B2392="","",IF(ISERROR(MATCH($J2392,SorP!$B$1:$B$6230,0)),"",INDIRECT("'SorP'!$A$"&amp;MATCH($J2392,SorP!$B$1:$B$6230,0))))</f>
        <v/>
      </c>
      <c r="U2392" s="241"/>
      <c r="V2392" s="275" t="e">
        <f>IF(C2392="",NA(),MATCH($B2392&amp;$C2392,'Smelter Look-up'!$J:$J,0))</f>
        <v>#N/A</v>
      </c>
      <c r="W2392" s="276"/>
      <c r="X2392" s="276">
        <f t="shared" ca="1" si="187"/>
        <v>0</v>
      </c>
      <c r="Y2392" s="276"/>
      <c r="Z2392" s="276"/>
      <c r="AB2392" s="278" t="str">
        <f t="shared" si="18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186"/>
        <v/>
      </c>
      <c r="T2393" s="225" t="str">
        <f ca="1">IF(B2393="","",IF(ISERROR(MATCH($J2393,SorP!$B$1:$B$6230,0)),"",INDIRECT("'SorP'!$A$"&amp;MATCH($J2393,SorP!$B$1:$B$6230,0))))</f>
        <v/>
      </c>
      <c r="U2393" s="241"/>
      <c r="V2393" s="275" t="e">
        <f>IF(C2393="",NA(),MATCH($B2393&amp;$C2393,'Smelter Look-up'!$J:$J,0))</f>
        <v>#N/A</v>
      </c>
      <c r="W2393" s="276"/>
      <c r="X2393" s="276">
        <f t="shared" ca="1" si="187"/>
        <v>0</v>
      </c>
      <c r="Y2393" s="276"/>
      <c r="Z2393" s="276"/>
      <c r="AB2393" s="278" t="str">
        <f t="shared" si="18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186"/>
        <v/>
      </c>
      <c r="T2394" s="225" t="str">
        <f ca="1">IF(B2394="","",IF(ISERROR(MATCH($J2394,SorP!$B$1:$B$6230,0)),"",INDIRECT("'SorP'!$A$"&amp;MATCH($J2394,SorP!$B$1:$B$6230,0))))</f>
        <v/>
      </c>
      <c r="U2394" s="241"/>
      <c r="V2394" s="275" t="e">
        <f>IF(C2394="",NA(),MATCH($B2394&amp;$C2394,'Smelter Look-up'!$J:$J,0))</f>
        <v>#N/A</v>
      </c>
      <c r="W2394" s="276"/>
      <c r="X2394" s="276">
        <f t="shared" ca="1" si="187"/>
        <v>0</v>
      </c>
      <c r="Y2394" s="276"/>
      <c r="Z2394" s="276"/>
      <c r="AB2394" s="278" t="str">
        <f t="shared" si="18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186"/>
        <v/>
      </c>
      <c r="T2395" s="225" t="str">
        <f ca="1">IF(B2395="","",IF(ISERROR(MATCH($J2395,SorP!$B$1:$B$6230,0)),"",INDIRECT("'SorP'!$A$"&amp;MATCH($J2395,SorP!$B$1:$B$6230,0))))</f>
        <v/>
      </c>
      <c r="U2395" s="241"/>
      <c r="V2395" s="275" t="e">
        <f>IF(C2395="",NA(),MATCH($B2395&amp;$C2395,'Smelter Look-up'!$J:$J,0))</f>
        <v>#N/A</v>
      </c>
      <c r="W2395" s="276"/>
      <c r="X2395" s="276">
        <f t="shared" ca="1" si="187"/>
        <v>0</v>
      </c>
      <c r="Y2395" s="276"/>
      <c r="Z2395" s="276"/>
      <c r="AB2395" s="278" t="str">
        <f t="shared" si="18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18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190">IF(AND(C2396="Smelter not listed",OR(LEN(D2396)=0,LEN(E2396)=0)),1,0)</f>
        <v>0</v>
      </c>
      <c r="Y2396" s="276"/>
      <c r="Z2396" s="276"/>
      <c r="AB2396" s="278" t="str">
        <f t="shared" ref="AB2396:AB2426" si="19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189"/>
        <v/>
      </c>
      <c r="T2397" s="225" t="str">
        <f ca="1">IF(B2397="","",IF(ISERROR(MATCH($J2397,SorP!$B$1:$B$6230,0)),"",INDIRECT("'SorP'!$A$"&amp;MATCH($J2397,SorP!$B$1:$B$6230,0))))</f>
        <v/>
      </c>
      <c r="U2397" s="241"/>
      <c r="V2397" s="275" t="e">
        <f>IF(C2397="",NA(),MATCH($B2397&amp;$C2397,'Smelter Look-up'!$J:$J,0))</f>
        <v>#N/A</v>
      </c>
      <c r="W2397" s="276"/>
      <c r="X2397" s="276">
        <f t="shared" ca="1" si="190"/>
        <v>0</v>
      </c>
      <c r="Y2397" s="276"/>
      <c r="Z2397" s="276"/>
      <c r="AB2397" s="278" t="str">
        <f t="shared" si="19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189"/>
        <v/>
      </c>
      <c r="T2398" s="225" t="str">
        <f ca="1">IF(B2398="","",IF(ISERROR(MATCH($J2398,SorP!$B$1:$B$6230,0)),"",INDIRECT("'SorP'!$A$"&amp;MATCH($J2398,SorP!$B$1:$B$6230,0))))</f>
        <v/>
      </c>
      <c r="U2398" s="241"/>
      <c r="V2398" s="275" t="e">
        <f>IF(C2398="",NA(),MATCH($B2398&amp;$C2398,'Smelter Look-up'!$J:$J,0))</f>
        <v>#N/A</v>
      </c>
      <c r="W2398" s="276"/>
      <c r="X2398" s="276">
        <f t="shared" ca="1" si="190"/>
        <v>0</v>
      </c>
      <c r="Y2398" s="276"/>
      <c r="Z2398" s="276"/>
      <c r="AB2398" s="278" t="str">
        <f t="shared" si="19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189"/>
        <v/>
      </c>
      <c r="T2399" s="225" t="str">
        <f ca="1">IF(B2399="","",IF(ISERROR(MATCH($J2399,SorP!$B$1:$B$6230,0)),"",INDIRECT("'SorP'!$A$"&amp;MATCH($J2399,SorP!$B$1:$B$6230,0))))</f>
        <v/>
      </c>
      <c r="U2399" s="241"/>
      <c r="V2399" s="275" t="e">
        <f>IF(C2399="",NA(),MATCH($B2399&amp;$C2399,'Smelter Look-up'!$J:$J,0))</f>
        <v>#N/A</v>
      </c>
      <c r="W2399" s="276"/>
      <c r="X2399" s="276">
        <f t="shared" ca="1" si="190"/>
        <v>0</v>
      </c>
      <c r="Y2399" s="276"/>
      <c r="Z2399" s="276"/>
      <c r="AB2399" s="278" t="str">
        <f t="shared" si="19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189"/>
        <v/>
      </c>
      <c r="T2400" s="225" t="str">
        <f ca="1">IF(B2400="","",IF(ISERROR(MATCH($J2400,SorP!$B$1:$B$6230,0)),"",INDIRECT("'SorP'!$A$"&amp;MATCH($J2400,SorP!$B$1:$B$6230,0))))</f>
        <v/>
      </c>
      <c r="U2400" s="241"/>
      <c r="V2400" s="275" t="e">
        <f>IF(C2400="",NA(),MATCH($B2400&amp;$C2400,'Smelter Look-up'!$J:$J,0))</f>
        <v>#N/A</v>
      </c>
      <c r="W2400" s="276"/>
      <c r="X2400" s="276">
        <f t="shared" ca="1" si="190"/>
        <v>0</v>
      </c>
      <c r="Y2400" s="276"/>
      <c r="Z2400" s="276"/>
      <c r="AB2400" s="278" t="str">
        <f t="shared" si="19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189"/>
        <v/>
      </c>
      <c r="T2401" s="225" t="str">
        <f ca="1">IF(B2401="","",IF(ISERROR(MATCH($J2401,SorP!$B$1:$B$6230,0)),"",INDIRECT("'SorP'!$A$"&amp;MATCH($J2401,SorP!$B$1:$B$6230,0))))</f>
        <v/>
      </c>
      <c r="U2401" s="241"/>
      <c r="V2401" s="275" t="e">
        <f>IF(C2401="",NA(),MATCH($B2401&amp;$C2401,'Smelter Look-up'!$J:$J,0))</f>
        <v>#N/A</v>
      </c>
      <c r="W2401" s="276"/>
      <c r="X2401" s="276">
        <f t="shared" ca="1" si="190"/>
        <v>0</v>
      </c>
      <c r="Y2401" s="276"/>
      <c r="Z2401" s="276"/>
      <c r="AB2401" s="278" t="str">
        <f t="shared" si="19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189"/>
        <v/>
      </c>
      <c r="T2402" s="225" t="str">
        <f ca="1">IF(B2402="","",IF(ISERROR(MATCH($J2402,SorP!$B$1:$B$6230,0)),"",INDIRECT("'SorP'!$A$"&amp;MATCH($J2402,SorP!$B$1:$B$6230,0))))</f>
        <v/>
      </c>
      <c r="U2402" s="241"/>
      <c r="V2402" s="275" t="e">
        <f>IF(C2402="",NA(),MATCH($B2402&amp;$C2402,'Smelter Look-up'!$J:$J,0))</f>
        <v>#N/A</v>
      </c>
      <c r="W2402" s="276"/>
      <c r="X2402" s="276">
        <f t="shared" ca="1" si="190"/>
        <v>0</v>
      </c>
      <c r="Y2402" s="276"/>
      <c r="Z2402" s="276"/>
      <c r="AB2402" s="278" t="str">
        <f t="shared" si="19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189"/>
        <v/>
      </c>
      <c r="T2403" s="225" t="str">
        <f ca="1">IF(B2403="","",IF(ISERROR(MATCH($J2403,SorP!$B$1:$B$6230,0)),"",INDIRECT("'SorP'!$A$"&amp;MATCH($J2403,SorP!$B$1:$B$6230,0))))</f>
        <v/>
      </c>
      <c r="U2403" s="241"/>
      <c r="V2403" s="275" t="e">
        <f>IF(C2403="",NA(),MATCH($B2403&amp;$C2403,'Smelter Look-up'!$J:$J,0))</f>
        <v>#N/A</v>
      </c>
      <c r="W2403" s="276"/>
      <c r="X2403" s="276">
        <f t="shared" ca="1" si="190"/>
        <v>0</v>
      </c>
      <c r="Y2403" s="276"/>
      <c r="Z2403" s="276"/>
      <c r="AB2403" s="278" t="str">
        <f t="shared" si="19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189"/>
        <v/>
      </c>
      <c r="T2404" s="225" t="str">
        <f ca="1">IF(B2404="","",IF(ISERROR(MATCH($J2404,SorP!$B$1:$B$6230,0)),"",INDIRECT("'SorP'!$A$"&amp;MATCH($J2404,SorP!$B$1:$B$6230,0))))</f>
        <v/>
      </c>
      <c r="U2404" s="241"/>
      <c r="V2404" s="275" t="e">
        <f>IF(C2404="",NA(),MATCH($B2404&amp;$C2404,'Smelter Look-up'!$J:$J,0))</f>
        <v>#N/A</v>
      </c>
      <c r="W2404" s="276"/>
      <c r="X2404" s="276">
        <f t="shared" ca="1" si="190"/>
        <v>0</v>
      </c>
      <c r="Y2404" s="276"/>
      <c r="Z2404" s="276"/>
      <c r="AB2404" s="278" t="str">
        <f t="shared" si="19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189"/>
        <v/>
      </c>
      <c r="T2405" s="225" t="str">
        <f ca="1">IF(B2405="","",IF(ISERROR(MATCH($J2405,SorP!$B$1:$B$6230,0)),"",INDIRECT("'SorP'!$A$"&amp;MATCH($J2405,SorP!$B$1:$B$6230,0))))</f>
        <v/>
      </c>
      <c r="U2405" s="241"/>
      <c r="V2405" s="275" t="e">
        <f>IF(C2405="",NA(),MATCH($B2405&amp;$C2405,'Smelter Look-up'!$J:$J,0))</f>
        <v>#N/A</v>
      </c>
      <c r="W2405" s="276"/>
      <c r="X2405" s="276">
        <f t="shared" ca="1" si="190"/>
        <v>0</v>
      </c>
      <c r="Y2405" s="276"/>
      <c r="Z2405" s="276"/>
      <c r="AB2405" s="278" t="str">
        <f t="shared" si="19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189"/>
        <v/>
      </c>
      <c r="T2406" s="225" t="str">
        <f ca="1">IF(B2406="","",IF(ISERROR(MATCH($J2406,SorP!$B$1:$B$6230,0)),"",INDIRECT("'SorP'!$A$"&amp;MATCH($J2406,SorP!$B$1:$B$6230,0))))</f>
        <v/>
      </c>
      <c r="U2406" s="241"/>
      <c r="V2406" s="275" t="e">
        <f>IF(C2406="",NA(),MATCH($B2406&amp;$C2406,'Smelter Look-up'!$J:$J,0))</f>
        <v>#N/A</v>
      </c>
      <c r="W2406" s="276"/>
      <c r="X2406" s="276">
        <f t="shared" ca="1" si="190"/>
        <v>0</v>
      </c>
      <c r="Y2406" s="276"/>
      <c r="Z2406" s="276"/>
      <c r="AB2406" s="278" t="str">
        <f t="shared" si="19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189"/>
        <v/>
      </c>
      <c r="T2407" s="225" t="str">
        <f ca="1">IF(B2407="","",IF(ISERROR(MATCH($J2407,SorP!$B$1:$B$6230,0)),"",INDIRECT("'SorP'!$A$"&amp;MATCH($J2407,SorP!$B$1:$B$6230,0))))</f>
        <v/>
      </c>
      <c r="U2407" s="241"/>
      <c r="V2407" s="275" t="e">
        <f>IF(C2407="",NA(),MATCH($B2407&amp;$C2407,'Smelter Look-up'!$J:$J,0))</f>
        <v>#N/A</v>
      </c>
      <c r="W2407" s="276"/>
      <c r="X2407" s="276">
        <f t="shared" ca="1" si="190"/>
        <v>0</v>
      </c>
      <c r="Y2407" s="276"/>
      <c r="Z2407" s="276"/>
      <c r="AB2407" s="278" t="str">
        <f t="shared" si="19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189"/>
        <v/>
      </c>
      <c r="T2408" s="225" t="str">
        <f ca="1">IF(B2408="","",IF(ISERROR(MATCH($J2408,SorP!$B$1:$B$6230,0)),"",INDIRECT("'SorP'!$A$"&amp;MATCH($J2408,SorP!$B$1:$B$6230,0))))</f>
        <v/>
      </c>
      <c r="U2408" s="241"/>
      <c r="V2408" s="275" t="e">
        <f>IF(C2408="",NA(),MATCH($B2408&amp;$C2408,'Smelter Look-up'!$J:$J,0))</f>
        <v>#N/A</v>
      </c>
      <c r="W2408" s="276"/>
      <c r="X2408" s="276">
        <f t="shared" ca="1" si="190"/>
        <v>0</v>
      </c>
      <c r="Y2408" s="276"/>
      <c r="Z2408" s="276"/>
      <c r="AB2408" s="278" t="str">
        <f t="shared" si="19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189"/>
        <v/>
      </c>
      <c r="T2409" s="225" t="str">
        <f ca="1">IF(B2409="","",IF(ISERROR(MATCH($J2409,SorP!$B$1:$B$6230,0)),"",INDIRECT("'SorP'!$A$"&amp;MATCH($J2409,SorP!$B$1:$B$6230,0))))</f>
        <v/>
      </c>
      <c r="U2409" s="241"/>
      <c r="V2409" s="275" t="e">
        <f>IF(C2409="",NA(),MATCH($B2409&amp;$C2409,'Smelter Look-up'!$J:$J,0))</f>
        <v>#N/A</v>
      </c>
      <c r="W2409" s="276"/>
      <c r="X2409" s="276">
        <f t="shared" ca="1" si="190"/>
        <v>0</v>
      </c>
      <c r="Y2409" s="276"/>
      <c r="Z2409" s="276"/>
      <c r="AB2409" s="278" t="str">
        <f t="shared" si="19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189"/>
        <v/>
      </c>
      <c r="T2410" s="225" t="str">
        <f ca="1">IF(B2410="","",IF(ISERROR(MATCH($J2410,SorP!$B$1:$B$6230,0)),"",INDIRECT("'SorP'!$A$"&amp;MATCH($J2410,SorP!$B$1:$B$6230,0))))</f>
        <v/>
      </c>
      <c r="U2410" s="241"/>
      <c r="V2410" s="275" t="e">
        <f>IF(C2410="",NA(),MATCH($B2410&amp;$C2410,'Smelter Look-up'!$J:$J,0))</f>
        <v>#N/A</v>
      </c>
      <c r="W2410" s="276"/>
      <c r="X2410" s="276">
        <f t="shared" ca="1" si="190"/>
        <v>0</v>
      </c>
      <c r="Y2410" s="276"/>
      <c r="Z2410" s="276"/>
      <c r="AB2410" s="278" t="str">
        <f t="shared" si="19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189"/>
        <v/>
      </c>
      <c r="T2411" s="225" t="str">
        <f ca="1">IF(B2411="","",IF(ISERROR(MATCH($J2411,SorP!$B$1:$B$6230,0)),"",INDIRECT("'SorP'!$A$"&amp;MATCH($J2411,SorP!$B$1:$B$6230,0))))</f>
        <v/>
      </c>
      <c r="U2411" s="241"/>
      <c r="V2411" s="275" t="e">
        <f>IF(C2411="",NA(),MATCH($B2411&amp;$C2411,'Smelter Look-up'!$J:$J,0))</f>
        <v>#N/A</v>
      </c>
      <c r="W2411" s="276"/>
      <c r="X2411" s="276">
        <f t="shared" ca="1" si="190"/>
        <v>0</v>
      </c>
      <c r="Y2411" s="276"/>
      <c r="Z2411" s="276"/>
      <c r="AB2411" s="278" t="str">
        <f t="shared" si="19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189"/>
        <v/>
      </c>
      <c r="T2412" s="225" t="str">
        <f ca="1">IF(B2412="","",IF(ISERROR(MATCH($J2412,SorP!$B$1:$B$6230,0)),"",INDIRECT("'SorP'!$A$"&amp;MATCH($J2412,SorP!$B$1:$B$6230,0))))</f>
        <v/>
      </c>
      <c r="U2412" s="241"/>
      <c r="V2412" s="275" t="e">
        <f>IF(C2412="",NA(),MATCH($B2412&amp;$C2412,'Smelter Look-up'!$J:$J,0))</f>
        <v>#N/A</v>
      </c>
      <c r="W2412" s="276"/>
      <c r="X2412" s="276">
        <f t="shared" ca="1" si="190"/>
        <v>0</v>
      </c>
      <c r="Y2412" s="276"/>
      <c r="Z2412" s="276"/>
      <c r="AB2412" s="278" t="str">
        <f t="shared" si="19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189"/>
        <v/>
      </c>
      <c r="T2413" s="225" t="str">
        <f ca="1">IF(B2413="","",IF(ISERROR(MATCH($J2413,SorP!$B$1:$B$6230,0)),"",INDIRECT("'SorP'!$A$"&amp;MATCH($J2413,SorP!$B$1:$B$6230,0))))</f>
        <v/>
      </c>
      <c r="U2413" s="241"/>
      <c r="V2413" s="275" t="e">
        <f>IF(C2413="",NA(),MATCH($B2413&amp;$C2413,'Smelter Look-up'!$J:$J,0))</f>
        <v>#N/A</v>
      </c>
      <c r="W2413" s="276"/>
      <c r="X2413" s="276">
        <f t="shared" ca="1" si="190"/>
        <v>0</v>
      </c>
      <c r="Y2413" s="276"/>
      <c r="Z2413" s="276"/>
      <c r="AB2413" s="278" t="str">
        <f t="shared" si="19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189"/>
        <v/>
      </c>
      <c r="T2414" s="225" t="str">
        <f ca="1">IF(B2414="","",IF(ISERROR(MATCH($J2414,SorP!$B$1:$B$6230,0)),"",INDIRECT("'SorP'!$A$"&amp;MATCH($J2414,SorP!$B$1:$B$6230,0))))</f>
        <v/>
      </c>
      <c r="U2414" s="241"/>
      <c r="V2414" s="275" t="e">
        <f>IF(C2414="",NA(),MATCH($B2414&amp;$C2414,'Smelter Look-up'!$J:$J,0))</f>
        <v>#N/A</v>
      </c>
      <c r="W2414" s="276"/>
      <c r="X2414" s="276">
        <f t="shared" ca="1" si="190"/>
        <v>0</v>
      </c>
      <c r="Y2414" s="276"/>
      <c r="Z2414" s="276"/>
      <c r="AB2414" s="278" t="str">
        <f t="shared" si="19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189"/>
        <v/>
      </c>
      <c r="T2415" s="225" t="str">
        <f ca="1">IF(B2415="","",IF(ISERROR(MATCH($J2415,SorP!$B$1:$B$6230,0)),"",INDIRECT("'SorP'!$A$"&amp;MATCH($J2415,SorP!$B$1:$B$6230,0))))</f>
        <v/>
      </c>
      <c r="U2415" s="241"/>
      <c r="V2415" s="275" t="e">
        <f>IF(C2415="",NA(),MATCH($B2415&amp;$C2415,'Smelter Look-up'!$J:$J,0))</f>
        <v>#N/A</v>
      </c>
      <c r="W2415" s="276"/>
      <c r="X2415" s="276">
        <f t="shared" ca="1" si="190"/>
        <v>0</v>
      </c>
      <c r="Y2415" s="276"/>
      <c r="Z2415" s="276"/>
      <c r="AB2415" s="278" t="str">
        <f t="shared" si="19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189"/>
        <v/>
      </c>
      <c r="T2416" s="225" t="str">
        <f ca="1">IF(B2416="","",IF(ISERROR(MATCH($J2416,SorP!$B$1:$B$6230,0)),"",INDIRECT("'SorP'!$A$"&amp;MATCH($J2416,SorP!$B$1:$B$6230,0))))</f>
        <v/>
      </c>
      <c r="U2416" s="241"/>
      <c r="V2416" s="275" t="e">
        <f>IF(C2416="",NA(),MATCH($B2416&amp;$C2416,'Smelter Look-up'!$J:$J,0))</f>
        <v>#N/A</v>
      </c>
      <c r="W2416" s="276"/>
      <c r="X2416" s="276">
        <f t="shared" ca="1" si="190"/>
        <v>0</v>
      </c>
      <c r="Y2416" s="276"/>
      <c r="Z2416" s="276"/>
      <c r="AB2416" s="278" t="str">
        <f t="shared" si="19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189"/>
        <v/>
      </c>
      <c r="T2417" s="225" t="str">
        <f ca="1">IF(B2417="","",IF(ISERROR(MATCH($J2417,SorP!$B$1:$B$6230,0)),"",INDIRECT("'SorP'!$A$"&amp;MATCH($J2417,SorP!$B$1:$B$6230,0))))</f>
        <v/>
      </c>
      <c r="U2417" s="241"/>
      <c r="V2417" s="275" t="e">
        <f>IF(C2417="",NA(),MATCH($B2417&amp;$C2417,'Smelter Look-up'!$J:$J,0))</f>
        <v>#N/A</v>
      </c>
      <c r="W2417" s="276"/>
      <c r="X2417" s="276">
        <f t="shared" ca="1" si="190"/>
        <v>0</v>
      </c>
      <c r="Y2417" s="276"/>
      <c r="Z2417" s="276"/>
      <c r="AB2417" s="278" t="str">
        <f t="shared" si="19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189"/>
        <v/>
      </c>
      <c r="T2418" s="225" t="str">
        <f ca="1">IF(B2418="","",IF(ISERROR(MATCH($J2418,SorP!$B$1:$B$6230,0)),"",INDIRECT("'SorP'!$A$"&amp;MATCH($J2418,SorP!$B$1:$B$6230,0))))</f>
        <v/>
      </c>
      <c r="U2418" s="241"/>
      <c r="V2418" s="275" t="e">
        <f>IF(C2418="",NA(),MATCH($B2418&amp;$C2418,'Smelter Look-up'!$J:$J,0))</f>
        <v>#N/A</v>
      </c>
      <c r="W2418" s="276"/>
      <c r="X2418" s="276">
        <f t="shared" ca="1" si="190"/>
        <v>0</v>
      </c>
      <c r="Y2418" s="276"/>
      <c r="Z2418" s="276"/>
      <c r="AB2418" s="278" t="str">
        <f t="shared" si="19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189"/>
        <v/>
      </c>
      <c r="T2419" s="225" t="str">
        <f ca="1">IF(B2419="","",IF(ISERROR(MATCH($J2419,SorP!$B$1:$B$6230,0)),"",INDIRECT("'SorP'!$A$"&amp;MATCH($J2419,SorP!$B$1:$B$6230,0))))</f>
        <v/>
      </c>
      <c r="U2419" s="241"/>
      <c r="V2419" s="275" t="e">
        <f>IF(C2419="",NA(),MATCH($B2419&amp;$C2419,'Smelter Look-up'!$J:$J,0))</f>
        <v>#N/A</v>
      </c>
      <c r="W2419" s="276"/>
      <c r="X2419" s="276">
        <f t="shared" ca="1" si="190"/>
        <v>0</v>
      </c>
      <c r="Y2419" s="276"/>
      <c r="Z2419" s="276"/>
      <c r="AB2419" s="278" t="str">
        <f t="shared" si="19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189"/>
        <v/>
      </c>
      <c r="T2420" s="225" t="str">
        <f ca="1">IF(B2420="","",IF(ISERROR(MATCH($J2420,SorP!$B$1:$B$6230,0)),"",INDIRECT("'SorP'!$A$"&amp;MATCH($J2420,SorP!$B$1:$B$6230,0))))</f>
        <v/>
      </c>
      <c r="U2420" s="241"/>
      <c r="V2420" s="275" t="e">
        <f>IF(C2420="",NA(),MATCH($B2420&amp;$C2420,'Smelter Look-up'!$J:$J,0))</f>
        <v>#N/A</v>
      </c>
      <c r="W2420" s="276"/>
      <c r="X2420" s="276">
        <f t="shared" ca="1" si="190"/>
        <v>0</v>
      </c>
      <c r="Y2420" s="276"/>
      <c r="Z2420" s="276"/>
      <c r="AB2420" s="278" t="str">
        <f t="shared" si="19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189"/>
        <v/>
      </c>
      <c r="T2421" s="225" t="str">
        <f ca="1">IF(B2421="","",IF(ISERROR(MATCH($J2421,SorP!$B$1:$B$6230,0)),"",INDIRECT("'SorP'!$A$"&amp;MATCH($J2421,SorP!$B$1:$B$6230,0))))</f>
        <v/>
      </c>
      <c r="U2421" s="241"/>
      <c r="V2421" s="275" t="e">
        <f>IF(C2421="",NA(),MATCH($B2421&amp;$C2421,'Smelter Look-up'!$J:$J,0))</f>
        <v>#N/A</v>
      </c>
      <c r="W2421" s="276"/>
      <c r="X2421" s="276">
        <f t="shared" ca="1" si="190"/>
        <v>0</v>
      </c>
      <c r="Y2421" s="276"/>
      <c r="Z2421" s="276"/>
      <c r="AB2421" s="278" t="str">
        <f t="shared" si="19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189"/>
        <v/>
      </c>
      <c r="T2422" s="225" t="str">
        <f ca="1">IF(B2422="","",IF(ISERROR(MATCH($J2422,SorP!$B$1:$B$6230,0)),"",INDIRECT("'SorP'!$A$"&amp;MATCH($J2422,SorP!$B$1:$B$6230,0))))</f>
        <v/>
      </c>
      <c r="U2422" s="241"/>
      <c r="V2422" s="275" t="e">
        <f>IF(C2422="",NA(),MATCH($B2422&amp;$C2422,'Smelter Look-up'!$J:$J,0))</f>
        <v>#N/A</v>
      </c>
      <c r="W2422" s="276"/>
      <c r="X2422" s="276">
        <f t="shared" ca="1" si="190"/>
        <v>0</v>
      </c>
      <c r="Y2422" s="276"/>
      <c r="Z2422" s="276"/>
      <c r="AB2422" s="278" t="str">
        <f t="shared" si="19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189"/>
        <v/>
      </c>
      <c r="T2423" s="225" t="str">
        <f ca="1">IF(B2423="","",IF(ISERROR(MATCH($J2423,SorP!$B$1:$B$6230,0)),"",INDIRECT("'SorP'!$A$"&amp;MATCH($J2423,SorP!$B$1:$B$6230,0))))</f>
        <v/>
      </c>
      <c r="U2423" s="241"/>
      <c r="V2423" s="275" t="e">
        <f>IF(C2423="",NA(),MATCH($B2423&amp;$C2423,'Smelter Look-up'!$J:$J,0))</f>
        <v>#N/A</v>
      </c>
      <c r="W2423" s="276"/>
      <c r="X2423" s="276">
        <f t="shared" ca="1" si="190"/>
        <v>0</v>
      </c>
      <c r="Y2423" s="276"/>
      <c r="Z2423" s="276"/>
      <c r="AB2423" s="278" t="str">
        <f t="shared" si="19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189"/>
        <v/>
      </c>
      <c r="T2424" s="225" t="str">
        <f ca="1">IF(B2424="","",IF(ISERROR(MATCH($J2424,SorP!$B$1:$B$6230,0)),"",INDIRECT("'SorP'!$A$"&amp;MATCH($J2424,SorP!$B$1:$B$6230,0))))</f>
        <v/>
      </c>
      <c r="U2424" s="241"/>
      <c r="V2424" s="275" t="e">
        <f>IF(C2424="",NA(),MATCH($B2424&amp;$C2424,'Smelter Look-up'!$J:$J,0))</f>
        <v>#N/A</v>
      </c>
      <c r="W2424" s="276"/>
      <c r="X2424" s="276">
        <f t="shared" ca="1" si="190"/>
        <v>0</v>
      </c>
      <c r="Y2424" s="276"/>
      <c r="Z2424" s="276"/>
      <c r="AB2424" s="278" t="str">
        <f t="shared" si="19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189"/>
        <v/>
      </c>
      <c r="T2425" s="225" t="str">
        <f ca="1">IF(B2425="","",IF(ISERROR(MATCH($J2425,SorP!$B$1:$B$6230,0)),"",INDIRECT("'SorP'!$A$"&amp;MATCH($J2425,SorP!$B$1:$B$6230,0))))</f>
        <v/>
      </c>
      <c r="U2425" s="241"/>
      <c r="V2425" s="275" t="e">
        <f>IF(C2425="",NA(),MATCH($B2425&amp;$C2425,'Smelter Look-up'!$J:$J,0))</f>
        <v>#N/A</v>
      </c>
      <c r="W2425" s="276"/>
      <c r="X2425" s="276">
        <f t="shared" ca="1" si="190"/>
        <v>0</v>
      </c>
      <c r="Y2425" s="276"/>
      <c r="Z2425" s="276"/>
      <c r="AB2425" s="278" t="str">
        <f t="shared" si="19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189"/>
        <v/>
      </c>
      <c r="T2426" s="225" t="str">
        <f ca="1">IF(B2426="","",IF(ISERROR(MATCH($J2426,SorP!$B$1:$B$6230,0)),"",INDIRECT("'SorP'!$A$"&amp;MATCH($J2426,SorP!$B$1:$B$6230,0))))</f>
        <v/>
      </c>
      <c r="U2426" s="241"/>
      <c r="V2426" s="275" t="e">
        <f>IF(C2426="",NA(),MATCH($B2426&amp;$C2426,'Smelter Look-up'!$J:$J,0))</f>
        <v>#N/A</v>
      </c>
      <c r="W2426" s="276"/>
      <c r="X2426" s="276">
        <f t="shared" ca="1" si="190"/>
        <v>0</v>
      </c>
      <c r="Y2426" s="276"/>
      <c r="Z2426" s="276"/>
      <c r="AB2426" s="278" t="str">
        <f t="shared" si="19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19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193">IF(AND(C2427="Smelter not listed",OR(LEN(D2427)=0,LEN(E2427)=0)),1,0)</f>
        <v>0</v>
      </c>
      <c r="Y2427" s="276"/>
      <c r="Z2427" s="276"/>
      <c r="AB2427" s="278" t="str">
        <f t="shared" ref="AB2427" si="19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19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196">IF(AND(C2428="Smelter not listed",OR(LEN(D2428)=0,LEN(E2428)=0)),1,0)</f>
        <v>0</v>
      </c>
      <c r="Y2428" s="276"/>
      <c r="Z2428" s="276"/>
      <c r="AB2428" s="278" t="str">
        <f t="shared" ref="AB2428:AB2459" si="19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195"/>
        <v/>
      </c>
      <c r="T2429" s="225" t="str">
        <f ca="1">IF(B2429="","",IF(ISERROR(MATCH($J2429,SorP!$B$1:$B$6230,0)),"",INDIRECT("'SorP'!$A$"&amp;MATCH($J2429,SorP!$B$1:$B$6230,0))))</f>
        <v/>
      </c>
      <c r="U2429" s="241"/>
      <c r="V2429" s="275" t="e">
        <f>IF(C2429="",NA(),MATCH($B2429&amp;$C2429,'Smelter Look-up'!$J:$J,0))</f>
        <v>#N/A</v>
      </c>
      <c r="W2429" s="276"/>
      <c r="X2429" s="276">
        <f t="shared" ca="1" si="196"/>
        <v>0</v>
      </c>
      <c r="Y2429" s="276"/>
      <c r="Z2429" s="276"/>
      <c r="AB2429" s="278" t="str">
        <f t="shared" si="19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195"/>
        <v/>
      </c>
      <c r="T2430" s="225" t="str">
        <f ca="1">IF(B2430="","",IF(ISERROR(MATCH($J2430,SorP!$B$1:$B$6230,0)),"",INDIRECT("'SorP'!$A$"&amp;MATCH($J2430,SorP!$B$1:$B$6230,0))))</f>
        <v/>
      </c>
      <c r="U2430" s="241"/>
      <c r="V2430" s="275" t="e">
        <f>IF(C2430="",NA(),MATCH($B2430&amp;$C2430,'Smelter Look-up'!$J:$J,0))</f>
        <v>#N/A</v>
      </c>
      <c r="W2430" s="276"/>
      <c r="X2430" s="276">
        <f t="shared" ca="1" si="196"/>
        <v>0</v>
      </c>
      <c r="Y2430" s="276"/>
      <c r="Z2430" s="276"/>
      <c r="AB2430" s="278" t="str">
        <f t="shared" si="19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195"/>
        <v/>
      </c>
      <c r="T2431" s="225" t="str">
        <f ca="1">IF(B2431="","",IF(ISERROR(MATCH($J2431,SorP!$B$1:$B$6230,0)),"",INDIRECT("'SorP'!$A$"&amp;MATCH($J2431,SorP!$B$1:$B$6230,0))))</f>
        <v/>
      </c>
      <c r="U2431" s="241"/>
      <c r="V2431" s="275" t="e">
        <f>IF(C2431="",NA(),MATCH($B2431&amp;$C2431,'Smelter Look-up'!$J:$J,0))</f>
        <v>#N/A</v>
      </c>
      <c r="W2431" s="276"/>
      <c r="X2431" s="276">
        <f t="shared" ca="1" si="196"/>
        <v>0</v>
      </c>
      <c r="Y2431" s="276"/>
      <c r="Z2431" s="276"/>
      <c r="AB2431" s="278" t="str">
        <f t="shared" si="19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195"/>
        <v/>
      </c>
      <c r="T2432" s="225" t="str">
        <f ca="1">IF(B2432="","",IF(ISERROR(MATCH($J2432,SorP!$B$1:$B$6230,0)),"",INDIRECT("'SorP'!$A$"&amp;MATCH($J2432,SorP!$B$1:$B$6230,0))))</f>
        <v/>
      </c>
      <c r="U2432" s="241"/>
      <c r="V2432" s="275" t="e">
        <f>IF(C2432="",NA(),MATCH($B2432&amp;$C2432,'Smelter Look-up'!$J:$J,0))</f>
        <v>#N/A</v>
      </c>
      <c r="W2432" s="276"/>
      <c r="X2432" s="276">
        <f t="shared" ca="1" si="196"/>
        <v>0</v>
      </c>
      <c r="Y2432" s="276"/>
      <c r="Z2432" s="276"/>
      <c r="AB2432" s="278" t="str">
        <f t="shared" si="19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195"/>
        <v/>
      </c>
      <c r="T2433" s="225" t="str">
        <f ca="1">IF(B2433="","",IF(ISERROR(MATCH($J2433,SorP!$B$1:$B$6230,0)),"",INDIRECT("'SorP'!$A$"&amp;MATCH($J2433,SorP!$B$1:$B$6230,0))))</f>
        <v/>
      </c>
      <c r="U2433" s="241"/>
      <c r="V2433" s="275" t="e">
        <f>IF(C2433="",NA(),MATCH($B2433&amp;$C2433,'Smelter Look-up'!$J:$J,0))</f>
        <v>#N/A</v>
      </c>
      <c r="W2433" s="276"/>
      <c r="X2433" s="276">
        <f t="shared" ca="1" si="196"/>
        <v>0</v>
      </c>
      <c r="Y2433" s="276"/>
      <c r="Z2433" s="276"/>
      <c r="AB2433" s="278" t="str">
        <f t="shared" si="19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195"/>
        <v/>
      </c>
      <c r="T2434" s="225" t="str">
        <f ca="1">IF(B2434="","",IF(ISERROR(MATCH($J2434,SorP!$B$1:$B$6230,0)),"",INDIRECT("'SorP'!$A$"&amp;MATCH($J2434,SorP!$B$1:$B$6230,0))))</f>
        <v/>
      </c>
      <c r="U2434" s="241"/>
      <c r="V2434" s="275" t="e">
        <f>IF(C2434="",NA(),MATCH($B2434&amp;$C2434,'Smelter Look-up'!$J:$J,0))</f>
        <v>#N/A</v>
      </c>
      <c r="W2434" s="276"/>
      <c r="X2434" s="276">
        <f t="shared" ca="1" si="196"/>
        <v>0</v>
      </c>
      <c r="Y2434" s="276"/>
      <c r="Z2434" s="276"/>
      <c r="AB2434" s="278" t="str">
        <f t="shared" si="19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195"/>
        <v/>
      </c>
      <c r="T2435" s="225" t="str">
        <f ca="1">IF(B2435="","",IF(ISERROR(MATCH($J2435,SorP!$B$1:$B$6230,0)),"",INDIRECT("'SorP'!$A$"&amp;MATCH($J2435,SorP!$B$1:$B$6230,0))))</f>
        <v/>
      </c>
      <c r="U2435" s="241"/>
      <c r="V2435" s="275" t="e">
        <f>IF(C2435="",NA(),MATCH($B2435&amp;$C2435,'Smelter Look-up'!$J:$J,0))</f>
        <v>#N/A</v>
      </c>
      <c r="W2435" s="276"/>
      <c r="X2435" s="276">
        <f t="shared" ca="1" si="196"/>
        <v>0</v>
      </c>
      <c r="Y2435" s="276"/>
      <c r="Z2435" s="276"/>
      <c r="AB2435" s="278" t="str">
        <f t="shared" si="19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195"/>
        <v/>
      </c>
      <c r="T2436" s="225" t="str">
        <f ca="1">IF(B2436="","",IF(ISERROR(MATCH($J2436,SorP!$B$1:$B$6230,0)),"",INDIRECT("'SorP'!$A$"&amp;MATCH($J2436,SorP!$B$1:$B$6230,0))))</f>
        <v/>
      </c>
      <c r="U2436" s="241"/>
      <c r="V2436" s="275" t="e">
        <f>IF(C2436="",NA(),MATCH($B2436&amp;$C2436,'Smelter Look-up'!$J:$J,0))</f>
        <v>#N/A</v>
      </c>
      <c r="W2436" s="276"/>
      <c r="X2436" s="276">
        <f t="shared" ca="1" si="196"/>
        <v>0</v>
      </c>
      <c r="Y2436" s="276"/>
      <c r="Z2436" s="276"/>
      <c r="AB2436" s="278" t="str">
        <f t="shared" si="19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195"/>
        <v/>
      </c>
      <c r="T2437" s="225" t="str">
        <f ca="1">IF(B2437="","",IF(ISERROR(MATCH($J2437,SorP!$B$1:$B$6230,0)),"",INDIRECT("'SorP'!$A$"&amp;MATCH($J2437,SorP!$B$1:$B$6230,0))))</f>
        <v/>
      </c>
      <c r="U2437" s="241"/>
      <c r="V2437" s="275" t="e">
        <f>IF(C2437="",NA(),MATCH($B2437&amp;$C2437,'Smelter Look-up'!$J:$J,0))</f>
        <v>#N/A</v>
      </c>
      <c r="W2437" s="276"/>
      <c r="X2437" s="276">
        <f t="shared" ca="1" si="196"/>
        <v>0</v>
      </c>
      <c r="Y2437" s="276"/>
      <c r="Z2437" s="276"/>
      <c r="AB2437" s="278" t="str">
        <f t="shared" si="19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195"/>
        <v/>
      </c>
      <c r="T2438" s="225" t="str">
        <f ca="1">IF(B2438="","",IF(ISERROR(MATCH($J2438,SorP!$B$1:$B$6230,0)),"",INDIRECT("'SorP'!$A$"&amp;MATCH($J2438,SorP!$B$1:$B$6230,0))))</f>
        <v/>
      </c>
      <c r="U2438" s="241"/>
      <c r="V2438" s="275" t="e">
        <f>IF(C2438="",NA(),MATCH($B2438&amp;$C2438,'Smelter Look-up'!$J:$J,0))</f>
        <v>#N/A</v>
      </c>
      <c r="W2438" s="276"/>
      <c r="X2438" s="276">
        <f t="shared" ca="1" si="196"/>
        <v>0</v>
      </c>
      <c r="Y2438" s="276"/>
      <c r="Z2438" s="276"/>
      <c r="AB2438" s="278" t="str">
        <f t="shared" si="19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195"/>
        <v/>
      </c>
      <c r="T2439" s="225" t="str">
        <f ca="1">IF(B2439="","",IF(ISERROR(MATCH($J2439,SorP!$B$1:$B$6230,0)),"",INDIRECT("'SorP'!$A$"&amp;MATCH($J2439,SorP!$B$1:$B$6230,0))))</f>
        <v/>
      </c>
      <c r="U2439" s="241"/>
      <c r="V2439" s="275" t="e">
        <f>IF(C2439="",NA(),MATCH($B2439&amp;$C2439,'Smelter Look-up'!$J:$J,0))</f>
        <v>#N/A</v>
      </c>
      <c r="W2439" s="276"/>
      <c r="X2439" s="276">
        <f t="shared" ca="1" si="196"/>
        <v>0</v>
      </c>
      <c r="Y2439" s="276"/>
      <c r="Z2439" s="276"/>
      <c r="AB2439" s="278" t="str">
        <f t="shared" si="19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195"/>
        <v/>
      </c>
      <c r="T2440" s="225" t="str">
        <f ca="1">IF(B2440="","",IF(ISERROR(MATCH($J2440,SorP!$B$1:$B$6230,0)),"",INDIRECT("'SorP'!$A$"&amp;MATCH($J2440,SorP!$B$1:$B$6230,0))))</f>
        <v/>
      </c>
      <c r="U2440" s="241"/>
      <c r="V2440" s="275" t="e">
        <f>IF(C2440="",NA(),MATCH($B2440&amp;$C2440,'Smelter Look-up'!$J:$J,0))</f>
        <v>#N/A</v>
      </c>
      <c r="W2440" s="276"/>
      <c r="X2440" s="276">
        <f t="shared" ca="1" si="196"/>
        <v>0</v>
      </c>
      <c r="Y2440" s="276"/>
      <c r="Z2440" s="276"/>
      <c r="AB2440" s="278" t="str">
        <f t="shared" si="19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195"/>
        <v/>
      </c>
      <c r="T2441" s="225" t="str">
        <f ca="1">IF(B2441="","",IF(ISERROR(MATCH($J2441,SorP!$B$1:$B$6230,0)),"",INDIRECT("'SorP'!$A$"&amp;MATCH($J2441,SorP!$B$1:$B$6230,0))))</f>
        <v/>
      </c>
      <c r="U2441" s="241"/>
      <c r="V2441" s="275" t="e">
        <f>IF(C2441="",NA(),MATCH($B2441&amp;$C2441,'Smelter Look-up'!$J:$J,0))</f>
        <v>#N/A</v>
      </c>
      <c r="W2441" s="276"/>
      <c r="X2441" s="276">
        <f t="shared" ca="1" si="196"/>
        <v>0</v>
      </c>
      <c r="Y2441" s="276"/>
      <c r="Z2441" s="276"/>
      <c r="AB2441" s="278" t="str">
        <f t="shared" si="19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195"/>
        <v/>
      </c>
      <c r="T2442" s="225" t="str">
        <f ca="1">IF(B2442="","",IF(ISERROR(MATCH($J2442,SorP!$B$1:$B$6230,0)),"",INDIRECT("'SorP'!$A$"&amp;MATCH($J2442,SorP!$B$1:$B$6230,0))))</f>
        <v/>
      </c>
      <c r="U2442" s="241"/>
      <c r="V2442" s="275" t="e">
        <f>IF(C2442="",NA(),MATCH($B2442&amp;$C2442,'Smelter Look-up'!$J:$J,0))</f>
        <v>#N/A</v>
      </c>
      <c r="W2442" s="276"/>
      <c r="X2442" s="276">
        <f t="shared" ca="1" si="196"/>
        <v>0</v>
      </c>
      <c r="Y2442" s="276"/>
      <c r="Z2442" s="276"/>
      <c r="AB2442" s="278" t="str">
        <f t="shared" si="19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195"/>
        <v/>
      </c>
      <c r="T2443" s="225" t="str">
        <f ca="1">IF(B2443="","",IF(ISERROR(MATCH($J2443,SorP!$B$1:$B$6230,0)),"",INDIRECT("'SorP'!$A$"&amp;MATCH($J2443,SorP!$B$1:$B$6230,0))))</f>
        <v/>
      </c>
      <c r="U2443" s="241"/>
      <c r="V2443" s="275" t="e">
        <f>IF(C2443="",NA(),MATCH($B2443&amp;$C2443,'Smelter Look-up'!$J:$J,0))</f>
        <v>#N/A</v>
      </c>
      <c r="W2443" s="276"/>
      <c r="X2443" s="276">
        <f t="shared" ca="1" si="196"/>
        <v>0</v>
      </c>
      <c r="Y2443" s="276"/>
      <c r="Z2443" s="276"/>
      <c r="AB2443" s="278" t="str">
        <f t="shared" si="19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195"/>
        <v/>
      </c>
      <c r="T2444" s="225" t="str">
        <f ca="1">IF(B2444="","",IF(ISERROR(MATCH($J2444,SorP!$B$1:$B$6230,0)),"",INDIRECT("'SorP'!$A$"&amp;MATCH($J2444,SorP!$B$1:$B$6230,0))))</f>
        <v/>
      </c>
      <c r="U2444" s="241"/>
      <c r="V2444" s="275" t="e">
        <f>IF(C2444="",NA(),MATCH($B2444&amp;$C2444,'Smelter Look-up'!$J:$J,0))</f>
        <v>#N/A</v>
      </c>
      <c r="W2444" s="276"/>
      <c r="X2444" s="276">
        <f t="shared" ca="1" si="196"/>
        <v>0</v>
      </c>
      <c r="Y2444" s="276"/>
      <c r="Z2444" s="276"/>
      <c r="AB2444" s="278" t="str">
        <f t="shared" si="19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195"/>
        <v/>
      </c>
      <c r="T2445" s="225" t="str">
        <f ca="1">IF(B2445="","",IF(ISERROR(MATCH($J2445,SorP!$B$1:$B$6230,0)),"",INDIRECT("'SorP'!$A$"&amp;MATCH($J2445,SorP!$B$1:$B$6230,0))))</f>
        <v/>
      </c>
      <c r="U2445" s="241"/>
      <c r="V2445" s="275" t="e">
        <f>IF(C2445="",NA(),MATCH($B2445&amp;$C2445,'Smelter Look-up'!$J:$J,0))</f>
        <v>#N/A</v>
      </c>
      <c r="W2445" s="276"/>
      <c r="X2445" s="276">
        <f t="shared" ca="1" si="196"/>
        <v>0</v>
      </c>
      <c r="Y2445" s="276"/>
      <c r="Z2445" s="276"/>
      <c r="AB2445" s="278" t="str">
        <f t="shared" si="19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195"/>
        <v/>
      </c>
      <c r="T2446" s="225" t="str">
        <f ca="1">IF(B2446="","",IF(ISERROR(MATCH($J2446,SorP!$B$1:$B$6230,0)),"",INDIRECT("'SorP'!$A$"&amp;MATCH($J2446,SorP!$B$1:$B$6230,0))))</f>
        <v/>
      </c>
      <c r="U2446" s="241"/>
      <c r="V2446" s="275" t="e">
        <f>IF(C2446="",NA(),MATCH($B2446&amp;$C2446,'Smelter Look-up'!$J:$J,0))</f>
        <v>#N/A</v>
      </c>
      <c r="W2446" s="276"/>
      <c r="X2446" s="276">
        <f t="shared" ca="1" si="196"/>
        <v>0</v>
      </c>
      <c r="Y2446" s="276"/>
      <c r="Z2446" s="276"/>
      <c r="AB2446" s="278" t="str">
        <f t="shared" si="19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195"/>
        <v/>
      </c>
      <c r="T2447" s="225" t="str">
        <f ca="1">IF(B2447="","",IF(ISERROR(MATCH($J2447,SorP!$B$1:$B$6230,0)),"",INDIRECT("'SorP'!$A$"&amp;MATCH($J2447,SorP!$B$1:$B$6230,0))))</f>
        <v/>
      </c>
      <c r="U2447" s="241"/>
      <c r="V2447" s="275" t="e">
        <f>IF(C2447="",NA(),MATCH($B2447&amp;$C2447,'Smelter Look-up'!$J:$J,0))</f>
        <v>#N/A</v>
      </c>
      <c r="W2447" s="276"/>
      <c r="X2447" s="276">
        <f t="shared" ca="1" si="196"/>
        <v>0</v>
      </c>
      <c r="Y2447" s="276"/>
      <c r="Z2447" s="276"/>
      <c r="AB2447" s="278" t="str">
        <f t="shared" si="19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195"/>
        <v/>
      </c>
      <c r="T2448" s="225" t="str">
        <f ca="1">IF(B2448="","",IF(ISERROR(MATCH($J2448,SorP!$B$1:$B$6230,0)),"",INDIRECT("'SorP'!$A$"&amp;MATCH($J2448,SorP!$B$1:$B$6230,0))))</f>
        <v/>
      </c>
      <c r="U2448" s="241"/>
      <c r="V2448" s="275" t="e">
        <f>IF(C2448="",NA(),MATCH($B2448&amp;$C2448,'Smelter Look-up'!$J:$J,0))</f>
        <v>#N/A</v>
      </c>
      <c r="W2448" s="276"/>
      <c r="X2448" s="276">
        <f t="shared" ca="1" si="196"/>
        <v>0</v>
      </c>
      <c r="Y2448" s="276"/>
      <c r="Z2448" s="276"/>
      <c r="AB2448" s="278" t="str">
        <f t="shared" si="19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195"/>
        <v/>
      </c>
      <c r="T2449" s="225" t="str">
        <f ca="1">IF(B2449="","",IF(ISERROR(MATCH($J2449,SorP!$B$1:$B$6230,0)),"",INDIRECT("'SorP'!$A$"&amp;MATCH($J2449,SorP!$B$1:$B$6230,0))))</f>
        <v/>
      </c>
      <c r="U2449" s="241"/>
      <c r="V2449" s="275" t="e">
        <f>IF(C2449="",NA(),MATCH($B2449&amp;$C2449,'Smelter Look-up'!$J:$J,0))</f>
        <v>#N/A</v>
      </c>
      <c r="W2449" s="276"/>
      <c r="X2449" s="276">
        <f t="shared" ca="1" si="196"/>
        <v>0</v>
      </c>
      <c r="Y2449" s="276"/>
      <c r="Z2449" s="276"/>
      <c r="AB2449" s="278" t="str">
        <f t="shared" si="19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195"/>
        <v/>
      </c>
      <c r="T2450" s="225" t="str">
        <f ca="1">IF(B2450="","",IF(ISERROR(MATCH($J2450,SorP!$B$1:$B$6230,0)),"",INDIRECT("'SorP'!$A$"&amp;MATCH($J2450,SorP!$B$1:$B$6230,0))))</f>
        <v/>
      </c>
      <c r="U2450" s="241"/>
      <c r="V2450" s="275" t="e">
        <f>IF(C2450="",NA(),MATCH($B2450&amp;$C2450,'Smelter Look-up'!$J:$J,0))</f>
        <v>#N/A</v>
      </c>
      <c r="W2450" s="276"/>
      <c r="X2450" s="276">
        <f t="shared" ca="1" si="196"/>
        <v>0</v>
      </c>
      <c r="Y2450" s="276"/>
      <c r="Z2450" s="276"/>
      <c r="AB2450" s="278" t="str">
        <f t="shared" si="19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195"/>
        <v/>
      </c>
      <c r="T2451" s="225" t="str">
        <f ca="1">IF(B2451="","",IF(ISERROR(MATCH($J2451,SorP!$B$1:$B$6230,0)),"",INDIRECT("'SorP'!$A$"&amp;MATCH($J2451,SorP!$B$1:$B$6230,0))))</f>
        <v/>
      </c>
      <c r="U2451" s="241"/>
      <c r="V2451" s="275" t="e">
        <f>IF(C2451="",NA(),MATCH($B2451&amp;$C2451,'Smelter Look-up'!$J:$J,0))</f>
        <v>#N/A</v>
      </c>
      <c r="W2451" s="276"/>
      <c r="X2451" s="276">
        <f t="shared" ca="1" si="196"/>
        <v>0</v>
      </c>
      <c r="Y2451" s="276"/>
      <c r="Z2451" s="276"/>
      <c r="AB2451" s="278" t="str">
        <f t="shared" si="19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195"/>
        <v/>
      </c>
      <c r="T2452" s="225" t="str">
        <f ca="1">IF(B2452="","",IF(ISERROR(MATCH($J2452,SorP!$B$1:$B$6230,0)),"",INDIRECT("'SorP'!$A$"&amp;MATCH($J2452,SorP!$B$1:$B$6230,0))))</f>
        <v/>
      </c>
      <c r="U2452" s="241"/>
      <c r="V2452" s="275" t="e">
        <f>IF(C2452="",NA(),MATCH($B2452&amp;$C2452,'Smelter Look-up'!$J:$J,0))</f>
        <v>#N/A</v>
      </c>
      <c r="W2452" s="276"/>
      <c r="X2452" s="276">
        <f t="shared" ca="1" si="196"/>
        <v>0</v>
      </c>
      <c r="Y2452" s="276"/>
      <c r="Z2452" s="276"/>
      <c r="AB2452" s="278" t="str">
        <f t="shared" si="19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195"/>
        <v/>
      </c>
      <c r="T2453" s="225" t="str">
        <f ca="1">IF(B2453="","",IF(ISERROR(MATCH($J2453,SorP!$B$1:$B$6230,0)),"",INDIRECT("'SorP'!$A$"&amp;MATCH($J2453,SorP!$B$1:$B$6230,0))))</f>
        <v/>
      </c>
      <c r="U2453" s="241"/>
      <c r="V2453" s="275" t="e">
        <f>IF(C2453="",NA(),MATCH($B2453&amp;$C2453,'Smelter Look-up'!$J:$J,0))</f>
        <v>#N/A</v>
      </c>
      <c r="W2453" s="276"/>
      <c r="X2453" s="276">
        <f t="shared" ca="1" si="196"/>
        <v>0</v>
      </c>
      <c r="Y2453" s="276"/>
      <c r="Z2453" s="276"/>
      <c r="AB2453" s="278" t="str">
        <f t="shared" si="19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195"/>
        <v/>
      </c>
      <c r="T2454" s="225" t="str">
        <f ca="1">IF(B2454="","",IF(ISERROR(MATCH($J2454,SorP!$B$1:$B$6230,0)),"",INDIRECT("'SorP'!$A$"&amp;MATCH($J2454,SorP!$B$1:$B$6230,0))))</f>
        <v/>
      </c>
      <c r="U2454" s="241"/>
      <c r="V2454" s="275" t="e">
        <f>IF(C2454="",NA(),MATCH($B2454&amp;$C2454,'Smelter Look-up'!$J:$J,0))</f>
        <v>#N/A</v>
      </c>
      <c r="W2454" s="276"/>
      <c r="X2454" s="276">
        <f t="shared" ca="1" si="196"/>
        <v>0</v>
      </c>
      <c r="Y2454" s="276"/>
      <c r="Z2454" s="276"/>
      <c r="AB2454" s="278" t="str">
        <f t="shared" si="19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195"/>
        <v/>
      </c>
      <c r="T2455" s="225" t="str">
        <f ca="1">IF(B2455="","",IF(ISERROR(MATCH($J2455,SorP!$B$1:$B$6230,0)),"",INDIRECT("'SorP'!$A$"&amp;MATCH($J2455,SorP!$B$1:$B$6230,0))))</f>
        <v/>
      </c>
      <c r="U2455" s="241"/>
      <c r="V2455" s="275" t="e">
        <f>IF(C2455="",NA(),MATCH($B2455&amp;$C2455,'Smelter Look-up'!$J:$J,0))</f>
        <v>#N/A</v>
      </c>
      <c r="W2455" s="276"/>
      <c r="X2455" s="276">
        <f t="shared" ca="1" si="196"/>
        <v>0</v>
      </c>
      <c r="Y2455" s="276"/>
      <c r="Z2455" s="276"/>
      <c r="AB2455" s="278" t="str">
        <f t="shared" si="19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195"/>
        <v/>
      </c>
      <c r="T2456" s="225" t="str">
        <f ca="1">IF(B2456="","",IF(ISERROR(MATCH($J2456,SorP!$B$1:$B$6230,0)),"",INDIRECT("'SorP'!$A$"&amp;MATCH($J2456,SorP!$B$1:$B$6230,0))))</f>
        <v/>
      </c>
      <c r="U2456" s="241"/>
      <c r="V2456" s="275" t="e">
        <f>IF(C2456="",NA(),MATCH($B2456&amp;$C2456,'Smelter Look-up'!$J:$J,0))</f>
        <v>#N/A</v>
      </c>
      <c r="W2456" s="276"/>
      <c r="X2456" s="276">
        <f t="shared" ca="1" si="196"/>
        <v>0</v>
      </c>
      <c r="Y2456" s="276"/>
      <c r="Z2456" s="276"/>
      <c r="AB2456" s="278" t="str">
        <f t="shared" si="19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195"/>
        <v/>
      </c>
      <c r="T2457" s="225" t="str">
        <f ca="1">IF(B2457="","",IF(ISERROR(MATCH($J2457,SorP!$B$1:$B$6230,0)),"",INDIRECT("'SorP'!$A$"&amp;MATCH($J2457,SorP!$B$1:$B$6230,0))))</f>
        <v/>
      </c>
      <c r="U2457" s="241"/>
      <c r="V2457" s="275" t="e">
        <f>IF(C2457="",NA(),MATCH($B2457&amp;$C2457,'Smelter Look-up'!$J:$J,0))</f>
        <v>#N/A</v>
      </c>
      <c r="W2457" s="276"/>
      <c r="X2457" s="276">
        <f t="shared" ca="1" si="196"/>
        <v>0</v>
      </c>
      <c r="Y2457" s="276"/>
      <c r="Z2457" s="276"/>
      <c r="AB2457" s="278" t="str">
        <f t="shared" si="19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195"/>
        <v/>
      </c>
      <c r="T2458" s="225" t="str">
        <f ca="1">IF(B2458="","",IF(ISERROR(MATCH($J2458,SorP!$B$1:$B$6230,0)),"",INDIRECT("'SorP'!$A$"&amp;MATCH($J2458,SorP!$B$1:$B$6230,0))))</f>
        <v/>
      </c>
      <c r="U2458" s="241"/>
      <c r="V2458" s="275" t="e">
        <f>IF(C2458="",NA(),MATCH($B2458&amp;$C2458,'Smelter Look-up'!$J:$J,0))</f>
        <v>#N/A</v>
      </c>
      <c r="W2458" s="276"/>
      <c r="X2458" s="276">
        <f t="shared" ca="1" si="196"/>
        <v>0</v>
      </c>
      <c r="Y2458" s="276"/>
      <c r="Z2458" s="276"/>
      <c r="AB2458" s="278" t="str">
        <f t="shared" si="19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195"/>
        <v/>
      </c>
      <c r="T2459" s="225" t="str">
        <f ca="1">IF(B2459="","",IF(ISERROR(MATCH($J2459,SorP!$B$1:$B$6230,0)),"",INDIRECT("'SorP'!$A$"&amp;MATCH($J2459,SorP!$B$1:$B$6230,0))))</f>
        <v/>
      </c>
      <c r="U2459" s="241"/>
      <c r="V2459" s="275" t="e">
        <f>IF(C2459="",NA(),MATCH($B2459&amp;$C2459,'Smelter Look-up'!$J:$J,0))</f>
        <v>#N/A</v>
      </c>
      <c r="W2459" s="276"/>
      <c r="X2459" s="276">
        <f t="shared" ca="1" si="196"/>
        <v>0</v>
      </c>
      <c r="Y2459" s="276"/>
      <c r="Z2459" s="276"/>
      <c r="AB2459" s="278" t="str">
        <f t="shared" si="19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19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199">IF(AND(C2460="Smelter not listed",OR(LEN(D2460)=0,LEN(E2460)=0)),1,0)</f>
        <v>0</v>
      </c>
      <c r="Y2460" s="276"/>
      <c r="Z2460" s="276"/>
      <c r="AB2460" s="278" t="str">
        <f t="shared" ref="AB2460:AB2490" si="20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198"/>
        <v/>
      </c>
      <c r="T2461" s="225" t="str">
        <f ca="1">IF(B2461="","",IF(ISERROR(MATCH($J2461,SorP!$B$1:$B$6230,0)),"",INDIRECT("'SorP'!$A$"&amp;MATCH($J2461,SorP!$B$1:$B$6230,0))))</f>
        <v/>
      </c>
      <c r="U2461" s="241"/>
      <c r="V2461" s="275" t="e">
        <f>IF(C2461="",NA(),MATCH($B2461&amp;$C2461,'Smelter Look-up'!$J:$J,0))</f>
        <v>#N/A</v>
      </c>
      <c r="W2461" s="276"/>
      <c r="X2461" s="276">
        <f t="shared" ca="1" si="199"/>
        <v>0</v>
      </c>
      <c r="Y2461" s="276"/>
      <c r="Z2461" s="276"/>
      <c r="AB2461" s="278" t="str">
        <f t="shared" si="20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198"/>
        <v/>
      </c>
      <c r="T2462" s="225" t="str">
        <f ca="1">IF(B2462="","",IF(ISERROR(MATCH($J2462,SorP!$B$1:$B$6230,0)),"",INDIRECT("'SorP'!$A$"&amp;MATCH($J2462,SorP!$B$1:$B$6230,0))))</f>
        <v/>
      </c>
      <c r="U2462" s="241"/>
      <c r="V2462" s="275" t="e">
        <f>IF(C2462="",NA(),MATCH($B2462&amp;$C2462,'Smelter Look-up'!$J:$J,0))</f>
        <v>#N/A</v>
      </c>
      <c r="W2462" s="276"/>
      <c r="X2462" s="276">
        <f t="shared" ca="1" si="199"/>
        <v>0</v>
      </c>
      <c r="Y2462" s="276"/>
      <c r="Z2462" s="276"/>
      <c r="AB2462" s="278" t="str">
        <f t="shared" si="20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198"/>
        <v/>
      </c>
      <c r="T2463" s="225" t="str">
        <f ca="1">IF(B2463="","",IF(ISERROR(MATCH($J2463,SorP!$B$1:$B$6230,0)),"",INDIRECT("'SorP'!$A$"&amp;MATCH($J2463,SorP!$B$1:$B$6230,0))))</f>
        <v/>
      </c>
      <c r="U2463" s="241"/>
      <c r="V2463" s="275" t="e">
        <f>IF(C2463="",NA(),MATCH($B2463&amp;$C2463,'Smelter Look-up'!$J:$J,0))</f>
        <v>#N/A</v>
      </c>
      <c r="W2463" s="276"/>
      <c r="X2463" s="276">
        <f t="shared" ca="1" si="199"/>
        <v>0</v>
      </c>
      <c r="Y2463" s="276"/>
      <c r="Z2463" s="276"/>
      <c r="AB2463" s="278" t="str">
        <f t="shared" si="20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198"/>
        <v/>
      </c>
      <c r="T2464" s="225" t="str">
        <f ca="1">IF(B2464="","",IF(ISERROR(MATCH($J2464,SorP!$B$1:$B$6230,0)),"",INDIRECT("'SorP'!$A$"&amp;MATCH($J2464,SorP!$B$1:$B$6230,0))))</f>
        <v/>
      </c>
      <c r="U2464" s="241"/>
      <c r="V2464" s="275" t="e">
        <f>IF(C2464="",NA(),MATCH($B2464&amp;$C2464,'Smelter Look-up'!$J:$J,0))</f>
        <v>#N/A</v>
      </c>
      <c r="W2464" s="276"/>
      <c r="X2464" s="276">
        <f t="shared" ca="1" si="199"/>
        <v>0</v>
      </c>
      <c r="Y2464" s="276"/>
      <c r="Z2464" s="276"/>
      <c r="AB2464" s="278" t="str">
        <f t="shared" si="20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198"/>
        <v/>
      </c>
      <c r="T2465" s="225" t="str">
        <f ca="1">IF(B2465="","",IF(ISERROR(MATCH($J2465,SorP!$B$1:$B$6230,0)),"",INDIRECT("'SorP'!$A$"&amp;MATCH($J2465,SorP!$B$1:$B$6230,0))))</f>
        <v/>
      </c>
      <c r="U2465" s="241"/>
      <c r="V2465" s="275" t="e">
        <f>IF(C2465="",NA(),MATCH($B2465&amp;$C2465,'Smelter Look-up'!$J:$J,0))</f>
        <v>#N/A</v>
      </c>
      <c r="W2465" s="276"/>
      <c r="X2465" s="276">
        <f t="shared" ca="1" si="199"/>
        <v>0</v>
      </c>
      <c r="Y2465" s="276"/>
      <c r="Z2465" s="276"/>
      <c r="AB2465" s="278" t="str">
        <f t="shared" si="20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198"/>
        <v/>
      </c>
      <c r="T2466" s="225" t="str">
        <f ca="1">IF(B2466="","",IF(ISERROR(MATCH($J2466,SorP!$B$1:$B$6230,0)),"",INDIRECT("'SorP'!$A$"&amp;MATCH($J2466,SorP!$B$1:$B$6230,0))))</f>
        <v/>
      </c>
      <c r="U2466" s="241"/>
      <c r="V2466" s="275" t="e">
        <f>IF(C2466="",NA(),MATCH($B2466&amp;$C2466,'Smelter Look-up'!$J:$J,0))</f>
        <v>#N/A</v>
      </c>
      <c r="W2466" s="276"/>
      <c r="X2466" s="276">
        <f t="shared" ca="1" si="199"/>
        <v>0</v>
      </c>
      <c r="Y2466" s="276"/>
      <c r="Z2466" s="276"/>
      <c r="AB2466" s="278" t="str">
        <f t="shared" si="20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198"/>
        <v/>
      </c>
      <c r="T2467" s="225" t="str">
        <f ca="1">IF(B2467="","",IF(ISERROR(MATCH($J2467,SorP!$B$1:$B$6230,0)),"",INDIRECT("'SorP'!$A$"&amp;MATCH($J2467,SorP!$B$1:$B$6230,0))))</f>
        <v/>
      </c>
      <c r="U2467" s="241"/>
      <c r="V2467" s="275" t="e">
        <f>IF(C2467="",NA(),MATCH($B2467&amp;$C2467,'Smelter Look-up'!$J:$J,0))</f>
        <v>#N/A</v>
      </c>
      <c r="W2467" s="276"/>
      <c r="X2467" s="276">
        <f t="shared" ca="1" si="199"/>
        <v>0</v>
      </c>
      <c r="Y2467" s="276"/>
      <c r="Z2467" s="276"/>
      <c r="AB2467" s="278" t="str">
        <f t="shared" si="20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198"/>
        <v/>
      </c>
      <c r="T2468" s="225" t="str">
        <f ca="1">IF(B2468="","",IF(ISERROR(MATCH($J2468,SorP!$B$1:$B$6230,0)),"",INDIRECT("'SorP'!$A$"&amp;MATCH($J2468,SorP!$B$1:$B$6230,0))))</f>
        <v/>
      </c>
      <c r="U2468" s="241"/>
      <c r="V2468" s="275" t="e">
        <f>IF(C2468="",NA(),MATCH($B2468&amp;$C2468,'Smelter Look-up'!$J:$J,0))</f>
        <v>#N/A</v>
      </c>
      <c r="W2468" s="276"/>
      <c r="X2468" s="276">
        <f t="shared" ca="1" si="199"/>
        <v>0</v>
      </c>
      <c r="Y2468" s="276"/>
      <c r="Z2468" s="276"/>
      <c r="AB2468" s="278" t="str">
        <f t="shared" si="20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198"/>
        <v/>
      </c>
      <c r="T2469" s="225" t="str">
        <f ca="1">IF(B2469="","",IF(ISERROR(MATCH($J2469,SorP!$B$1:$B$6230,0)),"",INDIRECT("'SorP'!$A$"&amp;MATCH($J2469,SorP!$B$1:$B$6230,0))))</f>
        <v/>
      </c>
      <c r="U2469" s="241"/>
      <c r="V2469" s="275" t="e">
        <f>IF(C2469="",NA(),MATCH($B2469&amp;$C2469,'Smelter Look-up'!$J:$J,0))</f>
        <v>#N/A</v>
      </c>
      <c r="W2469" s="276"/>
      <c r="X2469" s="276">
        <f t="shared" ca="1" si="199"/>
        <v>0</v>
      </c>
      <c r="Y2469" s="276"/>
      <c r="Z2469" s="276"/>
      <c r="AB2469" s="278" t="str">
        <f t="shared" si="20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198"/>
        <v/>
      </c>
      <c r="T2470" s="225" t="str">
        <f ca="1">IF(B2470="","",IF(ISERROR(MATCH($J2470,SorP!$B$1:$B$6230,0)),"",INDIRECT("'SorP'!$A$"&amp;MATCH($J2470,SorP!$B$1:$B$6230,0))))</f>
        <v/>
      </c>
      <c r="U2470" s="241"/>
      <c r="V2470" s="275" t="e">
        <f>IF(C2470="",NA(),MATCH($B2470&amp;$C2470,'Smelter Look-up'!$J:$J,0))</f>
        <v>#N/A</v>
      </c>
      <c r="W2470" s="276"/>
      <c r="X2470" s="276">
        <f t="shared" ca="1" si="199"/>
        <v>0</v>
      </c>
      <c r="Y2470" s="276"/>
      <c r="Z2470" s="276"/>
      <c r="AB2470" s="278" t="str">
        <f t="shared" si="20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198"/>
        <v/>
      </c>
      <c r="T2471" s="225" t="str">
        <f ca="1">IF(B2471="","",IF(ISERROR(MATCH($J2471,SorP!$B$1:$B$6230,0)),"",INDIRECT("'SorP'!$A$"&amp;MATCH($J2471,SorP!$B$1:$B$6230,0))))</f>
        <v/>
      </c>
      <c r="U2471" s="241"/>
      <c r="V2471" s="275" t="e">
        <f>IF(C2471="",NA(),MATCH($B2471&amp;$C2471,'Smelter Look-up'!$J:$J,0))</f>
        <v>#N/A</v>
      </c>
      <c r="W2471" s="276"/>
      <c r="X2471" s="276">
        <f t="shared" ca="1" si="199"/>
        <v>0</v>
      </c>
      <c r="Y2471" s="276"/>
      <c r="Z2471" s="276"/>
      <c r="AB2471" s="278" t="str">
        <f t="shared" si="20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198"/>
        <v/>
      </c>
      <c r="T2472" s="225" t="str">
        <f ca="1">IF(B2472="","",IF(ISERROR(MATCH($J2472,SorP!$B$1:$B$6230,0)),"",INDIRECT("'SorP'!$A$"&amp;MATCH($J2472,SorP!$B$1:$B$6230,0))))</f>
        <v/>
      </c>
      <c r="U2472" s="241"/>
      <c r="V2472" s="275" t="e">
        <f>IF(C2472="",NA(),MATCH($B2472&amp;$C2472,'Smelter Look-up'!$J:$J,0))</f>
        <v>#N/A</v>
      </c>
      <c r="W2472" s="276"/>
      <c r="X2472" s="276">
        <f t="shared" ca="1" si="199"/>
        <v>0</v>
      </c>
      <c r="Y2472" s="276"/>
      <c r="Z2472" s="276"/>
      <c r="AB2472" s="278" t="str">
        <f t="shared" si="20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198"/>
        <v/>
      </c>
      <c r="T2473" s="225" t="str">
        <f ca="1">IF(B2473="","",IF(ISERROR(MATCH($J2473,SorP!$B$1:$B$6230,0)),"",INDIRECT("'SorP'!$A$"&amp;MATCH($J2473,SorP!$B$1:$B$6230,0))))</f>
        <v/>
      </c>
      <c r="U2473" s="241"/>
      <c r="V2473" s="275" t="e">
        <f>IF(C2473="",NA(),MATCH($B2473&amp;$C2473,'Smelter Look-up'!$J:$J,0))</f>
        <v>#N/A</v>
      </c>
      <c r="W2473" s="276"/>
      <c r="X2473" s="276">
        <f t="shared" ca="1" si="199"/>
        <v>0</v>
      </c>
      <c r="Y2473" s="276"/>
      <c r="Z2473" s="276"/>
      <c r="AB2473" s="278" t="str">
        <f t="shared" si="20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198"/>
        <v/>
      </c>
      <c r="T2474" s="225" t="str">
        <f ca="1">IF(B2474="","",IF(ISERROR(MATCH($J2474,SorP!$B$1:$B$6230,0)),"",INDIRECT("'SorP'!$A$"&amp;MATCH($J2474,SorP!$B$1:$B$6230,0))))</f>
        <v/>
      </c>
      <c r="U2474" s="241"/>
      <c r="V2474" s="275" t="e">
        <f>IF(C2474="",NA(),MATCH($B2474&amp;$C2474,'Smelter Look-up'!$J:$J,0))</f>
        <v>#N/A</v>
      </c>
      <c r="W2474" s="276"/>
      <c r="X2474" s="276">
        <f t="shared" ca="1" si="199"/>
        <v>0</v>
      </c>
      <c r="Y2474" s="276"/>
      <c r="Z2474" s="276"/>
      <c r="AB2474" s="278" t="str">
        <f t="shared" si="20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198"/>
        <v/>
      </c>
      <c r="T2475" s="225" t="str">
        <f ca="1">IF(B2475="","",IF(ISERROR(MATCH($J2475,SorP!$B$1:$B$6230,0)),"",INDIRECT("'SorP'!$A$"&amp;MATCH($J2475,SorP!$B$1:$B$6230,0))))</f>
        <v/>
      </c>
      <c r="U2475" s="241"/>
      <c r="V2475" s="275" t="e">
        <f>IF(C2475="",NA(),MATCH($B2475&amp;$C2475,'Smelter Look-up'!$J:$J,0))</f>
        <v>#N/A</v>
      </c>
      <c r="W2475" s="276"/>
      <c r="X2475" s="276">
        <f t="shared" ca="1" si="199"/>
        <v>0</v>
      </c>
      <c r="Y2475" s="276"/>
      <c r="Z2475" s="276"/>
      <c r="AB2475" s="278" t="str">
        <f t="shared" si="20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198"/>
        <v/>
      </c>
      <c r="T2476" s="225" t="str">
        <f ca="1">IF(B2476="","",IF(ISERROR(MATCH($J2476,SorP!$B$1:$B$6230,0)),"",INDIRECT("'SorP'!$A$"&amp;MATCH($J2476,SorP!$B$1:$B$6230,0))))</f>
        <v/>
      </c>
      <c r="U2476" s="241"/>
      <c r="V2476" s="275" t="e">
        <f>IF(C2476="",NA(),MATCH($B2476&amp;$C2476,'Smelter Look-up'!$J:$J,0))</f>
        <v>#N/A</v>
      </c>
      <c r="W2476" s="276"/>
      <c r="X2476" s="276">
        <f t="shared" ca="1" si="199"/>
        <v>0</v>
      </c>
      <c r="Y2476" s="276"/>
      <c r="Z2476" s="276"/>
      <c r="AB2476" s="278" t="str">
        <f t="shared" si="20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198"/>
        <v/>
      </c>
      <c r="T2477" s="225" t="str">
        <f ca="1">IF(B2477="","",IF(ISERROR(MATCH($J2477,SorP!$B$1:$B$6230,0)),"",INDIRECT("'SorP'!$A$"&amp;MATCH($J2477,SorP!$B$1:$B$6230,0))))</f>
        <v/>
      </c>
      <c r="U2477" s="241"/>
      <c r="V2477" s="275" t="e">
        <f>IF(C2477="",NA(),MATCH($B2477&amp;$C2477,'Smelter Look-up'!$J:$J,0))</f>
        <v>#N/A</v>
      </c>
      <c r="W2477" s="276"/>
      <c r="X2477" s="276">
        <f t="shared" ca="1" si="199"/>
        <v>0</v>
      </c>
      <c r="Y2477" s="276"/>
      <c r="Z2477" s="276"/>
      <c r="AB2477" s="278" t="str">
        <f t="shared" si="20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198"/>
        <v/>
      </c>
      <c r="T2478" s="225" t="str">
        <f ca="1">IF(B2478="","",IF(ISERROR(MATCH($J2478,SorP!$B$1:$B$6230,0)),"",INDIRECT("'SorP'!$A$"&amp;MATCH($J2478,SorP!$B$1:$B$6230,0))))</f>
        <v/>
      </c>
      <c r="U2478" s="241"/>
      <c r="V2478" s="275" t="e">
        <f>IF(C2478="",NA(),MATCH($B2478&amp;$C2478,'Smelter Look-up'!$J:$J,0))</f>
        <v>#N/A</v>
      </c>
      <c r="W2478" s="276"/>
      <c r="X2478" s="276">
        <f t="shared" ca="1" si="199"/>
        <v>0</v>
      </c>
      <c r="Y2478" s="276"/>
      <c r="Z2478" s="276"/>
      <c r="AB2478" s="278" t="str">
        <f t="shared" si="20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198"/>
        <v/>
      </c>
      <c r="T2479" s="225" t="str">
        <f ca="1">IF(B2479="","",IF(ISERROR(MATCH($J2479,SorP!$B$1:$B$6230,0)),"",INDIRECT("'SorP'!$A$"&amp;MATCH($J2479,SorP!$B$1:$B$6230,0))))</f>
        <v/>
      </c>
      <c r="U2479" s="241"/>
      <c r="V2479" s="275" t="e">
        <f>IF(C2479="",NA(),MATCH($B2479&amp;$C2479,'Smelter Look-up'!$J:$J,0))</f>
        <v>#N/A</v>
      </c>
      <c r="W2479" s="276"/>
      <c r="X2479" s="276">
        <f t="shared" ca="1" si="199"/>
        <v>0</v>
      </c>
      <c r="Y2479" s="276"/>
      <c r="Z2479" s="276"/>
      <c r="AB2479" s="278" t="str">
        <f t="shared" si="20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198"/>
        <v/>
      </c>
      <c r="T2480" s="225" t="str">
        <f ca="1">IF(B2480="","",IF(ISERROR(MATCH($J2480,SorP!$B$1:$B$6230,0)),"",INDIRECT("'SorP'!$A$"&amp;MATCH($J2480,SorP!$B$1:$B$6230,0))))</f>
        <v/>
      </c>
      <c r="U2480" s="241"/>
      <c r="V2480" s="275" t="e">
        <f>IF(C2480="",NA(),MATCH($B2480&amp;$C2480,'Smelter Look-up'!$J:$J,0))</f>
        <v>#N/A</v>
      </c>
      <c r="W2480" s="276"/>
      <c r="X2480" s="276">
        <f t="shared" ca="1" si="199"/>
        <v>0</v>
      </c>
      <c r="Y2480" s="276"/>
      <c r="Z2480" s="276"/>
      <c r="AB2480" s="278" t="str">
        <f t="shared" si="20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198"/>
        <v/>
      </c>
      <c r="T2481" s="225" t="str">
        <f ca="1">IF(B2481="","",IF(ISERROR(MATCH($J2481,SorP!$B$1:$B$6230,0)),"",INDIRECT("'SorP'!$A$"&amp;MATCH($J2481,SorP!$B$1:$B$6230,0))))</f>
        <v/>
      </c>
      <c r="U2481" s="241"/>
      <c r="V2481" s="275" t="e">
        <f>IF(C2481="",NA(),MATCH($B2481&amp;$C2481,'Smelter Look-up'!$J:$J,0))</f>
        <v>#N/A</v>
      </c>
      <c r="W2481" s="276"/>
      <c r="X2481" s="276">
        <f t="shared" ca="1" si="199"/>
        <v>0</v>
      </c>
      <c r="Y2481" s="276"/>
      <c r="Z2481" s="276"/>
      <c r="AB2481" s="278" t="str">
        <f t="shared" si="20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198"/>
        <v/>
      </c>
      <c r="T2482" s="225" t="str">
        <f ca="1">IF(B2482="","",IF(ISERROR(MATCH($J2482,SorP!$B$1:$B$6230,0)),"",INDIRECT("'SorP'!$A$"&amp;MATCH($J2482,SorP!$B$1:$B$6230,0))))</f>
        <v/>
      </c>
      <c r="U2482" s="241"/>
      <c r="V2482" s="275" t="e">
        <f>IF(C2482="",NA(),MATCH($B2482&amp;$C2482,'Smelter Look-up'!$J:$J,0))</f>
        <v>#N/A</v>
      </c>
      <c r="W2482" s="276"/>
      <c r="X2482" s="276">
        <f t="shared" ca="1" si="199"/>
        <v>0</v>
      </c>
      <c r="Y2482" s="276"/>
      <c r="Z2482" s="276"/>
      <c r="AB2482" s="278" t="str">
        <f t="shared" si="20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198"/>
        <v/>
      </c>
      <c r="T2483" s="225" t="str">
        <f ca="1">IF(B2483="","",IF(ISERROR(MATCH($J2483,SorP!$B$1:$B$6230,0)),"",INDIRECT("'SorP'!$A$"&amp;MATCH($J2483,SorP!$B$1:$B$6230,0))))</f>
        <v/>
      </c>
      <c r="U2483" s="241"/>
      <c r="V2483" s="275" t="e">
        <f>IF(C2483="",NA(),MATCH($B2483&amp;$C2483,'Smelter Look-up'!$J:$J,0))</f>
        <v>#N/A</v>
      </c>
      <c r="W2483" s="276"/>
      <c r="X2483" s="276">
        <f t="shared" ca="1" si="199"/>
        <v>0</v>
      </c>
      <c r="Y2483" s="276"/>
      <c r="Z2483" s="276"/>
      <c r="AB2483" s="278" t="str">
        <f t="shared" si="20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198"/>
        <v/>
      </c>
      <c r="T2484" s="225" t="str">
        <f ca="1">IF(B2484="","",IF(ISERROR(MATCH($J2484,SorP!$B$1:$B$6230,0)),"",INDIRECT("'SorP'!$A$"&amp;MATCH($J2484,SorP!$B$1:$B$6230,0))))</f>
        <v/>
      </c>
      <c r="U2484" s="241"/>
      <c r="V2484" s="275" t="e">
        <f>IF(C2484="",NA(),MATCH($B2484&amp;$C2484,'Smelter Look-up'!$J:$J,0))</f>
        <v>#N/A</v>
      </c>
      <c r="W2484" s="276"/>
      <c r="X2484" s="276">
        <f t="shared" ca="1" si="199"/>
        <v>0</v>
      </c>
      <c r="Y2484" s="276"/>
      <c r="Z2484" s="276"/>
      <c r="AB2484" s="278" t="str">
        <f t="shared" si="20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198"/>
        <v/>
      </c>
      <c r="T2485" s="225" t="str">
        <f ca="1">IF(B2485="","",IF(ISERROR(MATCH($J2485,SorP!$B$1:$B$6230,0)),"",INDIRECT("'SorP'!$A$"&amp;MATCH($J2485,SorP!$B$1:$B$6230,0))))</f>
        <v/>
      </c>
      <c r="U2485" s="241"/>
      <c r="V2485" s="275" t="e">
        <f>IF(C2485="",NA(),MATCH($B2485&amp;$C2485,'Smelter Look-up'!$J:$J,0))</f>
        <v>#N/A</v>
      </c>
      <c r="W2485" s="276"/>
      <c r="X2485" s="276">
        <f t="shared" ca="1" si="199"/>
        <v>0</v>
      </c>
      <c r="Y2485" s="276"/>
      <c r="Z2485" s="276"/>
      <c r="AB2485" s="278" t="str">
        <f t="shared" si="20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198"/>
        <v/>
      </c>
      <c r="T2486" s="225" t="str">
        <f ca="1">IF(B2486="","",IF(ISERROR(MATCH($J2486,SorP!$B$1:$B$6230,0)),"",INDIRECT("'SorP'!$A$"&amp;MATCH($J2486,SorP!$B$1:$B$6230,0))))</f>
        <v/>
      </c>
      <c r="U2486" s="241"/>
      <c r="V2486" s="275" t="e">
        <f>IF(C2486="",NA(),MATCH($B2486&amp;$C2486,'Smelter Look-up'!$J:$J,0))</f>
        <v>#N/A</v>
      </c>
      <c r="W2486" s="276"/>
      <c r="X2486" s="276">
        <f t="shared" ca="1" si="199"/>
        <v>0</v>
      </c>
      <c r="Y2486" s="276"/>
      <c r="Z2486" s="276"/>
      <c r="AB2486" s="278" t="str">
        <f t="shared" si="20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198"/>
        <v/>
      </c>
      <c r="T2487" s="225" t="str">
        <f ca="1">IF(B2487="","",IF(ISERROR(MATCH($J2487,SorP!$B$1:$B$6230,0)),"",INDIRECT("'SorP'!$A$"&amp;MATCH($J2487,SorP!$B$1:$B$6230,0))))</f>
        <v/>
      </c>
      <c r="U2487" s="241"/>
      <c r="V2487" s="275" t="e">
        <f>IF(C2487="",NA(),MATCH($B2487&amp;$C2487,'Smelter Look-up'!$J:$J,0))</f>
        <v>#N/A</v>
      </c>
      <c r="W2487" s="276"/>
      <c r="X2487" s="276">
        <f t="shared" ca="1" si="199"/>
        <v>0</v>
      </c>
      <c r="Y2487" s="276"/>
      <c r="Z2487" s="276"/>
      <c r="AB2487" s="278" t="str">
        <f t="shared" si="20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198"/>
        <v/>
      </c>
      <c r="T2488" s="225" t="str">
        <f ca="1">IF(B2488="","",IF(ISERROR(MATCH($J2488,SorP!$B$1:$B$6230,0)),"",INDIRECT("'SorP'!$A$"&amp;MATCH($J2488,SorP!$B$1:$B$6230,0))))</f>
        <v/>
      </c>
      <c r="U2488" s="241"/>
      <c r="V2488" s="275" t="e">
        <f>IF(C2488="",NA(),MATCH($B2488&amp;$C2488,'Smelter Look-up'!$J:$J,0))</f>
        <v>#N/A</v>
      </c>
      <c r="W2488" s="276"/>
      <c r="X2488" s="276">
        <f t="shared" ca="1" si="199"/>
        <v>0</v>
      </c>
      <c r="Y2488" s="276"/>
      <c r="Z2488" s="276"/>
      <c r="AB2488" s="278" t="str">
        <f t="shared" si="20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198"/>
        <v/>
      </c>
      <c r="T2489" s="225" t="str">
        <f ca="1">IF(B2489="","",IF(ISERROR(MATCH($J2489,SorP!$B$1:$B$6230,0)),"",INDIRECT("'SorP'!$A$"&amp;MATCH($J2489,SorP!$B$1:$B$6230,0))))</f>
        <v/>
      </c>
      <c r="U2489" s="241"/>
      <c r="V2489" s="275" t="e">
        <f>IF(C2489="",NA(),MATCH($B2489&amp;$C2489,'Smelter Look-up'!$J:$J,0))</f>
        <v>#N/A</v>
      </c>
      <c r="W2489" s="276"/>
      <c r="X2489" s="276">
        <f t="shared" ca="1" si="199"/>
        <v>0</v>
      </c>
      <c r="Y2489" s="276"/>
      <c r="Z2489" s="276"/>
      <c r="AB2489" s="278" t="str">
        <f t="shared" si="20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198"/>
        <v/>
      </c>
      <c r="T2490" s="225" t="str">
        <f ca="1">IF(B2490="","",IF(ISERROR(MATCH($J2490,SorP!$B$1:$B$6230,0)),"",INDIRECT("'SorP'!$A$"&amp;MATCH($J2490,SorP!$B$1:$B$6230,0))))</f>
        <v/>
      </c>
      <c r="U2490" s="241"/>
      <c r="V2490" s="275" t="e">
        <f>IF(C2490="",NA(),MATCH($B2490&amp;$C2490,'Smelter Look-up'!$J:$J,0))</f>
        <v>#N/A</v>
      </c>
      <c r="W2490" s="276"/>
      <c r="X2490" s="276">
        <f t="shared" ca="1" si="199"/>
        <v>0</v>
      </c>
      <c r="Y2490" s="276"/>
      <c r="Z2490" s="276"/>
      <c r="AB2490" s="278" t="str">
        <f t="shared" si="20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20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199"/>
        <v>0</v>
      </c>
      <c r="Y2491" s="276"/>
      <c r="Z2491" s="276"/>
      <c r="AB2491" s="278" t="str">
        <f t="shared" ref="AB2491" si="20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19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20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0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0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0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0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0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0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0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0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0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0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0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0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1" sqref="B11"/>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4</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United Monolithic Semiconductors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Julian Seiler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julian.seiler@ums-rf.com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+49-7315053011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Julian Seiler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julian.seiler@ums-rf.com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44299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https://www.ums-rf.com/company/quality-environment/conflict-minerals/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Provide list of tantalum smelters contributing material to supply chain on Smelter List tab</v>
      </c>
      <c r="D65" s="108" t="str">
        <f>IF(H65=0,"","Click here to provide smelter information")</f>
        <v>Click here to provide smelter information</v>
      </c>
      <c r="E65" s="84" t="s">
        <v>1330</v>
      </c>
      <c r="F65" s="107">
        <f>F24</f>
        <v>1</v>
      </c>
      <c r="G65" s="81">
        <f>IF(AND(COUNTIF(SmelterIdetifiedForMetal,"Tantalum")&gt;0,COUNTIF('Smelter List'!AB$5:AB$2504,"Tantalum?*")&gt;0),0,1)</f>
        <v>1</v>
      </c>
      <c r="H65" s="82">
        <f t="shared" si="14"/>
        <v>1</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4</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60" activePane="bottomLeft" state="frozen"/>
      <selection activeCell="A4" sqref="A4"/>
      <selection pane="bottomLeft" activeCell="C582" sqref="C582"/>
    </sheetView>
  </sheetViews>
  <sheetFormatPr baseColWidth="10"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10.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9">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060324a1-f66f-4c36-a8ec-beadbf2f4219"/>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UMS-L1246\seiler</cp:lastModifiedBy>
  <cp:lastPrinted>2015-04-21T20:47:43Z</cp:lastPrinted>
  <dcterms:created xsi:type="dcterms:W3CDTF">2010-06-21T21:00:23Z</dcterms:created>
  <dcterms:modified xsi:type="dcterms:W3CDTF">2021-04-13T13:20:49Z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